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Mantenimiento\"/>
    </mc:Choice>
  </mc:AlternateContent>
  <xr:revisionPtr revIDLastSave="0" documentId="13_ncr:1_{D4860ADD-ED5B-48D1-845D-E6FF9DB244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sumen" sheetId="8" r:id="rId1"/>
    <sheet name="Summary" sheetId="10" r:id="rId2"/>
    <sheet name="Saldo Ctas" sheetId="26" r:id="rId3"/>
    <sheet name="Acumulado 24" sheetId="154" r:id="rId4"/>
    <sheet name="Ingresos-Income" sheetId="183" r:id="rId5"/>
    <sheet name="Adelantados-Advanced" sheetId="184" r:id="rId6"/>
    <sheet name="Gastos-Expenses" sheetId="182" r:id="rId7"/>
    <sheet name="Rubro-Item" sheetId="176" r:id="rId8"/>
    <sheet name="Morosos-Debts" sheetId="185" r:id="rId9"/>
    <sheet name="Morosos 2" sheetId="152" r:id="rId10"/>
    <sheet name="Puerta" sheetId="170" r:id="rId11"/>
  </sheets>
  <definedNames>
    <definedName name="_xlnm._FilterDatabase" localSheetId="5" hidden="1">'Adelantados-Advanced'!$B$1:$AD$219</definedName>
    <definedName name="_xlnm._FilterDatabase" localSheetId="4" hidden="1">'Ingresos-Income'!$B$1:$AE$225</definedName>
    <definedName name="_xlnm._FilterDatabase" localSheetId="8" hidden="1">'Morosos-Debts'!$E$1:$E$216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54" l="1"/>
  <c r="L8" i="154"/>
  <c r="M16" i="154"/>
  <c r="M6" i="154"/>
  <c r="L6" i="154"/>
  <c r="M15" i="154"/>
  <c r="M14" i="154"/>
  <c r="C11" i="10" l="1"/>
  <c r="C10" i="10"/>
  <c r="G5" i="8"/>
  <c r="D6" i="8"/>
  <c r="L34" i="152"/>
  <c r="L15" i="152"/>
  <c r="F28" i="152"/>
  <c r="J216" i="185"/>
  <c r="F216" i="185"/>
  <c r="E214" i="185"/>
  <c r="N208" i="185"/>
  <c r="N207" i="185"/>
  <c r="N206" i="185"/>
  <c r="N205" i="185"/>
  <c r="N202" i="185"/>
  <c r="N201" i="185"/>
  <c r="N198" i="185"/>
  <c r="N197" i="185"/>
  <c r="N196" i="185"/>
  <c r="N190" i="185"/>
  <c r="N189" i="185"/>
  <c r="N176" i="185"/>
  <c r="N175" i="185"/>
  <c r="N167" i="185"/>
  <c r="N166" i="185"/>
  <c r="N165" i="185"/>
  <c r="N164" i="185"/>
  <c r="N160" i="185"/>
  <c r="N156" i="185"/>
  <c r="N153" i="185"/>
  <c r="N151" i="185"/>
  <c r="N150" i="185"/>
  <c r="N149" i="185"/>
  <c r="N145" i="185"/>
  <c r="N144" i="185"/>
  <c r="N142" i="185"/>
  <c r="N141" i="185"/>
  <c r="N140" i="185"/>
  <c r="N139" i="185"/>
  <c r="N137" i="185"/>
  <c r="N136" i="185"/>
  <c r="N134" i="185"/>
  <c r="N127" i="185"/>
  <c r="N125" i="185"/>
  <c r="N123" i="185"/>
  <c r="N119" i="185"/>
  <c r="N116" i="185"/>
  <c r="N115" i="185"/>
  <c r="N114" i="185"/>
  <c r="N111" i="185"/>
  <c r="N109" i="185"/>
  <c r="N108" i="185"/>
  <c r="N107" i="185"/>
  <c r="N105" i="185"/>
  <c r="N102" i="185"/>
  <c r="N101" i="185"/>
  <c r="N95" i="185"/>
  <c r="N93" i="185"/>
  <c r="N90" i="185"/>
  <c r="N89" i="185"/>
  <c r="N86" i="185"/>
  <c r="N83" i="185"/>
  <c r="N79" i="185"/>
  <c r="N77" i="185"/>
  <c r="N75" i="185"/>
  <c r="N73" i="185"/>
  <c r="N71" i="185"/>
  <c r="N68" i="185"/>
  <c r="N66" i="185"/>
  <c r="N64" i="185"/>
  <c r="N63" i="185"/>
  <c r="N62" i="185"/>
  <c r="N61" i="185"/>
  <c r="N60" i="185"/>
  <c r="N57" i="185"/>
  <c r="N56" i="185"/>
  <c r="N55" i="185"/>
  <c r="N53" i="185"/>
  <c r="N51" i="185"/>
  <c r="N47" i="185"/>
  <c r="N46" i="185"/>
  <c r="N44" i="185"/>
  <c r="N42" i="185"/>
  <c r="N41" i="185"/>
  <c r="N40" i="185"/>
  <c r="N38" i="185"/>
  <c r="N37" i="185"/>
  <c r="N35" i="185"/>
  <c r="N34" i="185"/>
  <c r="N33" i="185"/>
  <c r="N32" i="185"/>
  <c r="N30" i="185"/>
  <c r="N29" i="185"/>
  <c r="N28" i="185"/>
  <c r="N27" i="185"/>
  <c r="N25" i="185"/>
  <c r="N24" i="185"/>
  <c r="N17" i="185"/>
  <c r="N14" i="185"/>
  <c r="N12" i="185"/>
  <c r="N10" i="185"/>
  <c r="N8" i="185"/>
  <c r="N4" i="185"/>
  <c r="N3" i="185"/>
  <c r="E213" i="184"/>
  <c r="N207" i="184"/>
  <c r="N206" i="184"/>
  <c r="N205" i="184"/>
  <c r="N204" i="184"/>
  <c r="N201" i="184"/>
  <c r="N200" i="184"/>
  <c r="N197" i="184"/>
  <c r="N196" i="184"/>
  <c r="N195" i="184"/>
  <c r="N189" i="184"/>
  <c r="N188" i="184"/>
  <c r="N175" i="184"/>
  <c r="N174" i="184"/>
  <c r="N166" i="184"/>
  <c r="N165" i="184"/>
  <c r="N164" i="184"/>
  <c r="N163" i="184"/>
  <c r="N159" i="184"/>
  <c r="N155" i="184"/>
  <c r="N152" i="184"/>
  <c r="N150" i="184"/>
  <c r="N149" i="184"/>
  <c r="N148" i="184"/>
  <c r="N144" i="184"/>
  <c r="N143" i="184"/>
  <c r="N141" i="184"/>
  <c r="N140" i="184"/>
  <c r="N139" i="184"/>
  <c r="N138" i="184"/>
  <c r="N136" i="184"/>
  <c r="N135" i="184"/>
  <c r="N133" i="184"/>
  <c r="N126" i="184"/>
  <c r="N124" i="184"/>
  <c r="N122" i="184"/>
  <c r="N118" i="184"/>
  <c r="N115" i="184"/>
  <c r="N114" i="184"/>
  <c r="N113" i="184"/>
  <c r="N110" i="184"/>
  <c r="N108" i="184"/>
  <c r="N107" i="184"/>
  <c r="N106" i="184"/>
  <c r="N104" i="184"/>
  <c r="N101" i="184"/>
  <c r="N100" i="184"/>
  <c r="N94" i="184"/>
  <c r="N92" i="184"/>
  <c r="N89" i="184"/>
  <c r="N88" i="184"/>
  <c r="N85" i="184"/>
  <c r="N82" i="184"/>
  <c r="N78" i="184"/>
  <c r="N76" i="184"/>
  <c r="N74" i="184"/>
  <c r="N72" i="184"/>
  <c r="N70" i="184"/>
  <c r="N67" i="184"/>
  <c r="N65" i="184"/>
  <c r="N63" i="184"/>
  <c r="N62" i="184"/>
  <c r="N61" i="184"/>
  <c r="N60" i="184"/>
  <c r="N59" i="184"/>
  <c r="N56" i="184"/>
  <c r="N55" i="184"/>
  <c r="N54" i="184"/>
  <c r="N52" i="184"/>
  <c r="N50" i="184"/>
  <c r="N46" i="184"/>
  <c r="N45" i="184"/>
  <c r="N43" i="184"/>
  <c r="N41" i="184"/>
  <c r="N40" i="184"/>
  <c r="N39" i="184"/>
  <c r="N37" i="184"/>
  <c r="N36" i="184"/>
  <c r="N34" i="184"/>
  <c r="N33" i="184"/>
  <c r="N32" i="184"/>
  <c r="N31" i="184"/>
  <c r="N29" i="184"/>
  <c r="N28" i="184"/>
  <c r="N27" i="184"/>
  <c r="N26" i="184"/>
  <c r="N24" i="184"/>
  <c r="N23" i="184"/>
  <c r="N16" i="184"/>
  <c r="N13" i="184"/>
  <c r="N11" i="184"/>
  <c r="N9" i="184"/>
  <c r="N7" i="184"/>
  <c r="N3" i="184"/>
  <c r="N2" i="184"/>
  <c r="E219" i="183"/>
  <c r="N207" i="183"/>
  <c r="N206" i="183"/>
  <c r="N205" i="183"/>
  <c r="N204" i="183"/>
  <c r="N201" i="183"/>
  <c r="N200" i="183"/>
  <c r="N197" i="183"/>
  <c r="N196" i="183"/>
  <c r="N195" i="183"/>
  <c r="N189" i="183"/>
  <c r="N188" i="183"/>
  <c r="N175" i="183"/>
  <c r="N174" i="183"/>
  <c r="N166" i="183"/>
  <c r="N165" i="183"/>
  <c r="N164" i="183"/>
  <c r="N163" i="183"/>
  <c r="N159" i="183"/>
  <c r="N155" i="183"/>
  <c r="N152" i="183"/>
  <c r="N150" i="183"/>
  <c r="N149" i="183"/>
  <c r="N148" i="183"/>
  <c r="N144" i="183"/>
  <c r="N143" i="183"/>
  <c r="N141" i="183"/>
  <c r="N140" i="183"/>
  <c r="N139" i="183"/>
  <c r="N138" i="183"/>
  <c r="N136" i="183"/>
  <c r="N135" i="183"/>
  <c r="N133" i="183"/>
  <c r="N126" i="183"/>
  <c r="N124" i="183"/>
  <c r="N122" i="183"/>
  <c r="N118" i="183"/>
  <c r="N115" i="183"/>
  <c r="N114" i="183"/>
  <c r="N113" i="183"/>
  <c r="N110" i="183"/>
  <c r="N108" i="183"/>
  <c r="N107" i="183"/>
  <c r="N106" i="183"/>
  <c r="N104" i="183"/>
  <c r="N101" i="183"/>
  <c r="N100" i="183"/>
  <c r="N94" i="183"/>
  <c r="N92" i="183"/>
  <c r="N89" i="183"/>
  <c r="N88" i="183"/>
  <c r="N85" i="183"/>
  <c r="N82" i="183"/>
  <c r="N78" i="183"/>
  <c r="N76" i="183"/>
  <c r="N74" i="183"/>
  <c r="N72" i="183"/>
  <c r="N70" i="183"/>
  <c r="N67" i="183"/>
  <c r="N65" i="183"/>
  <c r="N63" i="183"/>
  <c r="N62" i="183"/>
  <c r="N61" i="183"/>
  <c r="N60" i="183"/>
  <c r="N59" i="183"/>
  <c r="N56" i="183"/>
  <c r="N55" i="183"/>
  <c r="N54" i="183"/>
  <c r="N52" i="183"/>
  <c r="N50" i="183"/>
  <c r="N46" i="183"/>
  <c r="N45" i="183"/>
  <c r="N43" i="183"/>
  <c r="N41" i="183"/>
  <c r="N40" i="183"/>
  <c r="N39" i="183"/>
  <c r="N37" i="183"/>
  <c r="N36" i="183"/>
  <c r="N34" i="183"/>
  <c r="N33" i="183"/>
  <c r="N32" i="183"/>
  <c r="N31" i="183"/>
  <c r="N29" i="183"/>
  <c r="N28" i="183"/>
  <c r="N27" i="183"/>
  <c r="N26" i="183"/>
  <c r="N24" i="183"/>
  <c r="N23" i="183"/>
  <c r="N16" i="183"/>
  <c r="N13" i="183"/>
  <c r="N11" i="183"/>
  <c r="N9" i="183"/>
  <c r="N7" i="183"/>
  <c r="N3" i="183"/>
  <c r="N2" i="183"/>
  <c r="N216" i="185" l="1"/>
  <c r="E41" i="176" l="1"/>
  <c r="E7" i="176"/>
  <c r="E17" i="176"/>
  <c r="E24" i="176"/>
  <c r="E51" i="176"/>
  <c r="E5" i="182"/>
  <c r="E62" i="182"/>
  <c r="C50" i="26"/>
  <c r="I8" i="154"/>
  <c r="J8" i="154"/>
  <c r="C7" i="8"/>
  <c r="J6" i="154"/>
  <c r="K6" i="154"/>
  <c r="K8" i="154" s="1"/>
  <c r="H16" i="154" l="1"/>
  <c r="H8" i="154"/>
  <c r="H6" i="154"/>
  <c r="H15" i="154"/>
  <c r="I16" i="154"/>
  <c r="I15" i="154"/>
  <c r="I6" i="154"/>
  <c r="G5" i="10"/>
  <c r="F10" i="10"/>
  <c r="F11" i="10"/>
  <c r="E5" i="176" l="1"/>
  <c r="E70" i="176"/>
  <c r="E8" i="154"/>
  <c r="G6" i="154"/>
  <c r="G8" i="154" s="1"/>
  <c r="F6" i="154"/>
  <c r="F8" i="154" s="1"/>
  <c r="E6" i="154" l="1"/>
  <c r="D8" i="154"/>
  <c r="D6" i="154"/>
  <c r="D4" i="8" l="1"/>
  <c r="G4" i="8" s="1"/>
  <c r="X17" i="154"/>
  <c r="V17" i="154"/>
  <c r="T17" i="154"/>
  <c r="R17" i="154"/>
  <c r="P17" i="154"/>
  <c r="N17" i="154"/>
  <c r="L17" i="154"/>
  <c r="J17" i="154"/>
  <c r="H17" i="154"/>
  <c r="F17" i="154"/>
  <c r="D17" i="154"/>
  <c r="B17" i="154"/>
  <c r="X16" i="154"/>
  <c r="W16" i="154"/>
  <c r="V16" i="154"/>
  <c r="U16" i="154"/>
  <c r="P16" i="154"/>
  <c r="G16" i="154"/>
  <c r="F16" i="154"/>
  <c r="Z15" i="154"/>
  <c r="X15" i="154"/>
  <c r="W15" i="154"/>
  <c r="V15" i="154"/>
  <c r="T15" i="154"/>
  <c r="S15" i="154"/>
  <c r="R15" i="154"/>
  <c r="Q15" i="154"/>
  <c r="Q16" i="154" s="1"/>
  <c r="Q18" i="154" s="1"/>
  <c r="P15" i="154"/>
  <c r="O15" i="154"/>
  <c r="N15" i="154"/>
  <c r="L15" i="154"/>
  <c r="K15" i="154"/>
  <c r="J15" i="154"/>
  <c r="G15" i="154"/>
  <c r="F15" i="154"/>
  <c r="E15" i="154"/>
  <c r="D15" i="154"/>
  <c r="C15" i="154"/>
  <c r="B15" i="154"/>
  <c r="Y14" i="154"/>
  <c r="Y16" i="154" s="1"/>
  <c r="X14" i="154"/>
  <c r="W14" i="154"/>
  <c r="V14" i="154"/>
  <c r="T14" i="154"/>
  <c r="T16" i="154" s="1"/>
  <c r="T18" i="154" s="1"/>
  <c r="S14" i="154"/>
  <c r="R14" i="154"/>
  <c r="Q14" i="154"/>
  <c r="P14" i="154"/>
  <c r="O14" i="154"/>
  <c r="N14" i="154"/>
  <c r="L14" i="154"/>
  <c r="K14" i="154"/>
  <c r="J14" i="154"/>
  <c r="I14" i="154"/>
  <c r="I18" i="154" s="1"/>
  <c r="H14" i="154"/>
  <c r="G14" i="154"/>
  <c r="F14" i="154"/>
  <c r="E14" i="154"/>
  <c r="D14" i="154"/>
  <c r="C14" i="154"/>
  <c r="B14" i="154"/>
  <c r="AA18" i="154"/>
  <c r="R18" i="154"/>
  <c r="P18" i="154"/>
  <c r="J18" i="154"/>
  <c r="H18" i="154"/>
  <c r="G18" i="154"/>
  <c r="AA17" i="154"/>
  <c r="X18" i="154"/>
  <c r="V18" i="154"/>
  <c r="S16" i="154"/>
  <c r="R16" i="154"/>
  <c r="M18" i="154"/>
  <c r="L16" i="154"/>
  <c r="K16" i="154"/>
  <c r="K18" i="154" s="1"/>
  <c r="J16" i="154"/>
  <c r="F18" i="154"/>
  <c r="E16" i="154"/>
  <c r="D16" i="154"/>
  <c r="C6" i="154"/>
  <c r="C16" i="154" s="1"/>
  <c r="B6" i="154"/>
  <c r="B16" i="154" s="1"/>
  <c r="AA15" i="154"/>
  <c r="B8" i="154" l="1"/>
  <c r="B18" i="154" s="1"/>
  <c r="N16" i="154"/>
  <c r="N18" i="154" s="1"/>
  <c r="O16" i="154"/>
  <c r="O18" i="154" s="1"/>
  <c r="AA16" i="154"/>
  <c r="Z16" i="154"/>
  <c r="Z9" i="154"/>
  <c r="Z18" i="154"/>
  <c r="Z17" i="154"/>
  <c r="C8" i="154"/>
  <c r="C18" i="154" s="1"/>
  <c r="S18" i="154"/>
  <c r="Z14" i="154"/>
  <c r="AA14" i="154"/>
  <c r="D18" i="154"/>
  <c r="L18" i="154"/>
  <c r="E18" i="154"/>
  <c r="D6" i="10" l="1"/>
  <c r="C51" i="26" l="1"/>
  <c r="E11" i="10" l="1"/>
  <c r="E10" i="10"/>
  <c r="G4" i="10" l="1"/>
  <c r="D10" i="10" l="1"/>
  <c r="D11" i="10"/>
  <c r="C8" i="26" l="1"/>
  <c r="C24" i="26" l="1"/>
  <c r="C16" i="26"/>
  <c r="D4" i="10" l="1"/>
  <c r="C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Servidor VA</author>
  </authors>
  <commentList>
    <comment ref="F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Servidor VA:Ingresos cuadfrados con el estado de cuenta de CI Banco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Servidor VA</author>
  </authors>
  <commentList>
    <comment ref="F9" authorId="0" shapeId="0" xr:uid="{AD6F7964-BD1C-4BCD-9BD4-B81D127BC0E5}">
      <text>
        <r>
          <rPr>
            <b/>
            <sz val="9"/>
            <color indexed="81"/>
            <rFont val="Tahoma"/>
            <family val="2"/>
          </rPr>
          <t xml:space="preserve">Servidor VA:1er anticipo de obra de barda perimetral parte noroeste. 10-03-23
</t>
        </r>
      </text>
    </comment>
    <comment ref="J9" authorId="0" shapeId="0" xr:uid="{EA979BC0-0C90-4D86-A39A-A36289FD2280}">
      <text>
        <r>
          <rPr>
            <b/>
            <sz val="9"/>
            <color indexed="81"/>
            <rFont val="Tahoma"/>
            <family val="2"/>
          </rPr>
          <t>Servidor VA:</t>
        </r>
        <r>
          <rPr>
            <sz val="9"/>
            <color indexed="81"/>
            <rFont val="Tahoma"/>
            <family val="2"/>
          </rPr>
          <t xml:space="preserve">
Finiquito de la barda norte de Vista Antigua
</t>
        </r>
      </text>
    </comment>
    <comment ref="F10" authorId="0" shapeId="0" xr:uid="{FC32B01B-F62D-4279-A51C-D33776180410}">
      <text>
        <r>
          <rPr>
            <b/>
            <sz val="9"/>
            <color indexed="81"/>
            <rFont val="Tahoma"/>
            <family val="2"/>
          </rPr>
          <t>Servidor VA:</t>
        </r>
        <r>
          <rPr>
            <sz val="9"/>
            <color indexed="81"/>
            <rFont val="Tahoma"/>
            <family val="2"/>
          </rPr>
          <t xml:space="preserve">
Adelanto del 25% 29-03-23</t>
        </r>
      </text>
    </comment>
    <comment ref="F19" authorId="0" shapeId="0" xr:uid="{F4B01DCF-FB0E-4548-92F3-014616807C1E}">
      <text>
        <r>
          <rPr>
            <b/>
            <sz val="9"/>
            <color indexed="81"/>
            <rFont val="Tahoma"/>
            <family val="2"/>
          </rPr>
          <t>Servidor VA: 1st advance on the work of the perimeter fence in the northwest part. 10-03-23</t>
        </r>
      </text>
    </comment>
    <comment ref="J19" authorId="0" shapeId="0" xr:uid="{6D5EB031-2FB1-45F4-971B-D0B933BBAA87}">
      <text>
        <r>
          <rPr>
            <b/>
            <sz val="9"/>
            <color indexed="81"/>
            <rFont val="Tahoma"/>
            <family val="2"/>
          </rPr>
          <t>Servidor VA:</t>
        </r>
        <r>
          <rPr>
            <sz val="9"/>
            <color indexed="81"/>
            <rFont val="Tahoma"/>
            <family val="2"/>
          </rPr>
          <t xml:space="preserve">
Finiquito de la barda norte de Vista Antigua
</t>
        </r>
      </text>
    </comment>
    <comment ref="F20" authorId="0" shapeId="0" xr:uid="{CA55179A-C0F8-4486-A146-E240413A2A5A}">
      <text>
        <r>
          <rPr>
            <b/>
            <sz val="9"/>
            <color indexed="81"/>
            <rFont val="Tahoma"/>
            <family val="2"/>
          </rPr>
          <t>Servidor VA:</t>
        </r>
        <r>
          <rPr>
            <sz val="9"/>
            <color indexed="81"/>
            <rFont val="Tahoma"/>
            <family val="2"/>
          </rPr>
          <t xml:space="preserve">
Advance of 25% 03-29-23</t>
        </r>
      </text>
    </comment>
  </commentList>
</comments>
</file>

<file path=xl/sharedStrings.xml><?xml version="1.0" encoding="utf-8"?>
<sst xmlns="http://schemas.openxmlformats.org/spreadsheetml/2006/main" count="2963" uniqueCount="533">
  <si>
    <t>No.</t>
  </si>
  <si>
    <t>Julio</t>
  </si>
  <si>
    <t>Total Con Interes</t>
  </si>
  <si>
    <t>Balanza de Morosos</t>
  </si>
  <si>
    <t>Agave</t>
  </si>
  <si>
    <t>Casiano Bustamante Rosario Gisela </t>
  </si>
  <si>
    <t>PAGADO</t>
  </si>
  <si>
    <t>ADEUDA</t>
  </si>
  <si>
    <t>Bugambilia</t>
  </si>
  <si>
    <t>Rosa Carolina Villalobos Horner</t>
  </si>
  <si>
    <t>Ronald Jay Singer &amp; Sally Nash</t>
  </si>
  <si>
    <t>Rodriguez Villareal Alberto Andres</t>
  </si>
  <si>
    <t>Villereal Martinez Elsa Elizabet</t>
  </si>
  <si>
    <t xml:space="preserve">De  Beckhart  Martha A </t>
  </si>
  <si>
    <t>Cantu Torres Jaime</t>
  </si>
  <si>
    <t>Miguel Santiago Gomez Llanillo</t>
  </si>
  <si>
    <t>Carolina Figueroa</t>
  </si>
  <si>
    <t>Maria Lourdes Campos Medina</t>
  </si>
  <si>
    <t>Campos Vaca Javier</t>
  </si>
  <si>
    <t>Castulo Molina Sotelo</t>
  </si>
  <si>
    <t>Eric Hummel &amp; Heidi Wulfers</t>
  </si>
  <si>
    <t>Josser Eduardo Delgado &amp; Angela Wen-Hui Tai</t>
  </si>
  <si>
    <t>Juan Bernardo Gòmez Bulle &amp; Cecilia Aranda Anaya</t>
  </si>
  <si>
    <t>Francisco Jose Quiles Seco</t>
  </si>
  <si>
    <t>Juana Margarita Gongora Treviño</t>
  </si>
  <si>
    <t>Proyectos JAF Sa de Cv/Arturo Enriquez  César</t>
  </si>
  <si>
    <t>Cazares Carrillo Fabian</t>
  </si>
  <si>
    <t>Jazmin</t>
  </si>
  <si>
    <t>1-A</t>
  </si>
  <si>
    <t>Sanchez Gonzalez Pablo</t>
  </si>
  <si>
    <t>1-B</t>
  </si>
  <si>
    <t>Pantoja Medina Juan Martin </t>
  </si>
  <si>
    <t>Beckhart Amescua Benjamin/Karen Beckhart</t>
  </si>
  <si>
    <t>3-a</t>
  </si>
  <si>
    <t>3-b</t>
  </si>
  <si>
    <t>Martinez Valle Marco Isaias</t>
  </si>
  <si>
    <t>Juan Carlos Erreguerena Albaitero/Veronica Erreguerena</t>
  </si>
  <si>
    <t>5-a</t>
  </si>
  <si>
    <t>Rosa Elvira Riddle</t>
  </si>
  <si>
    <t>5-b</t>
  </si>
  <si>
    <t>Gary &amp; Catherine Stephens</t>
  </si>
  <si>
    <t>Ana Ivonne Basurto Galindo</t>
  </si>
  <si>
    <t>7-a</t>
  </si>
  <si>
    <t>Tellez Gutierrez Maria del Socorro</t>
  </si>
  <si>
    <t>7-b</t>
  </si>
  <si>
    <t>James  Davia Cottle</t>
  </si>
  <si>
    <t>Sebastian Beckman Mening</t>
  </si>
  <si>
    <t>Adiel Garcia Vazquez</t>
  </si>
  <si>
    <t>Guadalupe Resinas y Ojeda Vazquez Alfredo</t>
  </si>
  <si>
    <t>Zavala Kugler Gisela  del Carmen</t>
  </si>
  <si>
    <t xml:space="preserve">Daniela Miranda Ibarrola &amp; Luis Bassegoda Quiñones </t>
  </si>
  <si>
    <t>Arantxa Jimena Aparicio Sanchez</t>
  </si>
  <si>
    <t>Sara Leticia Estrella Garcia</t>
  </si>
  <si>
    <t>Serna Gonzales Antonio </t>
  </si>
  <si>
    <t>Montalvo Gochicoa Juan &amp;  Cantu Torres Yolanda</t>
  </si>
  <si>
    <t>Vargas Campos  Alejandro &amp; Alma</t>
  </si>
  <si>
    <t>Rosa Zepeda Garcis</t>
  </si>
  <si>
    <t>Vargas Don Juan Magdalena</t>
  </si>
  <si>
    <t>Velandia Concepcion </t>
  </si>
  <si>
    <t>Martinez Rangel Jose Antonio </t>
  </si>
  <si>
    <t>Mirna Antonia Perez Pearson</t>
  </si>
  <si>
    <t>Cajigal Carrillo Jose Manuel &amp; Guerra Hernandez Ma.G</t>
  </si>
  <si>
    <t>Laura Campos</t>
  </si>
  <si>
    <t xml:space="preserve">Juana Flor Coloel Mazarron </t>
  </si>
  <si>
    <t>Laura Elena Delgadillo Izquierdo &amp; Fernando Rivera</t>
  </si>
  <si>
    <t>Maho Campos Ricardo</t>
  </si>
  <si>
    <t>Maguey</t>
  </si>
  <si>
    <t>Michael James Rothhammer &amp; Maria dolores Herminia Ruiz Flores</t>
  </si>
  <si>
    <t>Mariana Manriquez Ramos</t>
  </si>
  <si>
    <t>Liliana Raquel Wratny Chacòn</t>
  </si>
  <si>
    <t>Juan Martín Barragán Olivares</t>
  </si>
  <si>
    <t>Leroy Yoder Max</t>
  </si>
  <si>
    <t>William Raymon Thursby Jr y Barbara Wall Thursby</t>
  </si>
  <si>
    <t>Alonso Martinez Martha Susana </t>
  </si>
  <si>
    <t>Hernandez Pelfini Erick</t>
  </si>
  <si>
    <t>Chavarria Mejia Marcos </t>
  </si>
  <si>
    <t>Lavanda</t>
  </si>
  <si>
    <t>Gomez Mascaraell Rafael</t>
  </si>
  <si>
    <t>Curtis Josephine &amp; Larry</t>
  </si>
  <si>
    <t>Arturo Montibeller Campos</t>
  </si>
  <si>
    <t>Renovales Nohra Ana Carolina &amp; Montibeller Campos Arturo</t>
  </si>
  <si>
    <t>Villalvazo Rocio &amp; Stevens Rolando</t>
  </si>
  <si>
    <t>Jose Eduardo Vega Borgio</t>
  </si>
  <si>
    <t>Elida Mendoza</t>
  </si>
  <si>
    <t>Adam Brett Berkowitz y Kalex Opal Parsons</t>
  </si>
  <si>
    <t>Dominick Thomas De Feo</t>
  </si>
  <si>
    <t>Maria Fernanda Zapien Perez &amp; Alejandro Garibay</t>
  </si>
  <si>
    <t>Nancy Ofelia Ortiz Diaz</t>
  </si>
  <si>
    <t>Israel Trujillo Bravo &amp; Eda Liz Gonzalez Lopez</t>
  </si>
  <si>
    <t xml:space="preserve">Miguel Lopez Huerta </t>
  </si>
  <si>
    <t>Guillermo Gudiño y Maria Alvarez</t>
  </si>
  <si>
    <t>Jonathan Ezequiel Magaña Olvera</t>
  </si>
  <si>
    <t>Lopez Narvarrete Luis Guillermo</t>
  </si>
  <si>
    <t>Inmobiliaria Torralba (Jose Eduardo Vega Borgio)</t>
  </si>
  <si>
    <t>Jose Pablo Montes Plata</t>
  </si>
  <si>
    <t>James G. &amp; Marguerite Kelly Luedeke</t>
  </si>
  <si>
    <t>Hector Plata Mondragon</t>
  </si>
  <si>
    <t>Torres Covarrubias Bertha</t>
  </si>
  <si>
    <t>Jorge Luis Muñoz Garcia</t>
  </si>
  <si>
    <t>Susana Torres &amp; Gerardo Arredondo Hernandez</t>
  </si>
  <si>
    <t>Maria Eugenia Plascencia Estrada</t>
  </si>
  <si>
    <t>Bill Belasco &amp; Teresa  Morales Soto</t>
  </si>
  <si>
    <t xml:space="preserve">Parra Castelan Beatriz Adriana </t>
  </si>
  <si>
    <t>Mauricio Porraz y Daniel Medina</t>
  </si>
  <si>
    <t>Darrilene Brams de Wilke</t>
  </si>
  <si>
    <t>Rosiles Elizondo Carmen / Rosiles Martinez Gustavo</t>
  </si>
  <si>
    <t>Maite Olalla de la Torre</t>
  </si>
  <si>
    <t>De la Torre Gleason Eduardo</t>
  </si>
  <si>
    <t>Mónica Juliana Torres Pérez Rul</t>
  </si>
  <si>
    <t>Tim &amp; Rose  Adams</t>
  </si>
  <si>
    <t>Flores Vertiz Manuel Antonio</t>
  </si>
  <si>
    <t>Sebastian Acosta Quiroz</t>
  </si>
  <si>
    <t>Salvador Gutierrez Plascencia/Elisa Ortiz A</t>
  </si>
  <si>
    <t>Jose Ernesto Orozco Leyva </t>
  </si>
  <si>
    <t>Enrique Guillermo Aristi Villalobos &amp; Monica Carrillo</t>
  </si>
  <si>
    <t>Rodriguez Gomez Fabiola /  Jorge de  Ramon</t>
  </si>
  <si>
    <t>Julieta Maria Lujambio Fuentes</t>
  </si>
  <si>
    <t>Paul y Alice Roderick</t>
  </si>
  <si>
    <t>Francis G. O'Brien &amp; Dennis M. Powell</t>
  </si>
  <si>
    <t>Vista Antigua</t>
  </si>
  <si>
    <t>Carolina Guadalupe Berra Zago</t>
  </si>
  <si>
    <t>Roberto Pradilla</t>
  </si>
  <si>
    <t>Mendez Miguel Angel</t>
  </si>
  <si>
    <t>Suarez Gustavo </t>
  </si>
  <si>
    <t>Luis Felipe Sanchez Hernandez</t>
  </si>
  <si>
    <t>Alfonso Padilla del Torre y Monica Ochoa Marquez</t>
  </si>
  <si>
    <t>Michael Vance Jordan &amp; Sharon Jordan</t>
  </si>
  <si>
    <t>Salas Pantoja Jaime</t>
  </si>
  <si>
    <t>Joseer Eduardo delgado &amp; Angela Wen-Hui Tai</t>
  </si>
  <si>
    <t>Guy Anthony Maestas &amp; Karen Teresa Maestas</t>
  </si>
  <si>
    <t>Celinda Niño &amp; Jerry Schillaci</t>
  </si>
  <si>
    <t>Maria Torres del Valle</t>
  </si>
  <si>
    <t>Violeta</t>
  </si>
  <si>
    <t>Montibeller de Alba Maria Elvia</t>
  </si>
  <si>
    <t>Keith y Karen Johnson</t>
  </si>
  <si>
    <t>Mauricio Herrera</t>
  </si>
  <si>
    <t>S/N</t>
  </si>
  <si>
    <t>Robert Leslie Waters</t>
  </si>
  <si>
    <t>Mary Kathleen Lapsys &amp; Michael Thomas Lapsys</t>
  </si>
  <si>
    <t>Peña  Torres Jorge Eduardo </t>
  </si>
  <si>
    <t>Adriana Molina &amp; Hugo Victor Gonzalez</t>
  </si>
  <si>
    <t>Gilberti Bruno &amp; Caroline Maria</t>
  </si>
  <si>
    <t>Hernandez Perez Roberto Emiliano</t>
  </si>
  <si>
    <t>Olivia Peña</t>
  </si>
  <si>
    <t>Vicki Lynn Allen</t>
  </si>
  <si>
    <t>Baca Aguilera Maria Luisa</t>
  </si>
  <si>
    <t>Michael Landfair &amp; Beverly Landfair</t>
  </si>
  <si>
    <t>Usabiaga Suarez Maria del Mar &amp; Luis Retolaza</t>
  </si>
  <si>
    <t>Coral Mascarell</t>
  </si>
  <si>
    <t>Beatriz Olivia Hellig Rubio</t>
  </si>
  <si>
    <t>Total de Propiedades</t>
  </si>
  <si>
    <t>Pagos adelantados de mantenimiento</t>
  </si>
  <si>
    <t>Rocio Mata &amp; Alberto Rodriguez Amaral</t>
  </si>
  <si>
    <t>Hector Garcia Gamez</t>
  </si>
  <si>
    <t>Total Properties</t>
  </si>
  <si>
    <t>COMENTARIOS/COMMENTS</t>
  </si>
  <si>
    <t>Descripción</t>
  </si>
  <si>
    <t xml:space="preserve">Fecha </t>
  </si>
  <si>
    <t>Comentarios</t>
  </si>
  <si>
    <t>Porcentaje</t>
  </si>
  <si>
    <t>Morosos</t>
  </si>
  <si>
    <t>Pagos de mantenimiento de recibidos</t>
  </si>
  <si>
    <t>Gastos de Administración</t>
  </si>
  <si>
    <t>Maintenance payments received</t>
  </si>
  <si>
    <t>Difference</t>
  </si>
  <si>
    <t>Percentage</t>
  </si>
  <si>
    <t>Debts</t>
  </si>
  <si>
    <t>Administration Expenses</t>
  </si>
  <si>
    <t>Calcomanias Extras</t>
  </si>
  <si>
    <t>Dif</t>
  </si>
  <si>
    <t>Ingresos cuadrados con el estado de cuenta de Ci Banco</t>
  </si>
  <si>
    <t>Gastos cuadrados con el estado de cuenta de Ci Banco</t>
  </si>
  <si>
    <t>Square income with the account statement of Ci Banco</t>
  </si>
  <si>
    <t>Square expenses with the Ci Banco statement</t>
  </si>
  <si>
    <t>Michael Kerry Jelovich</t>
  </si>
  <si>
    <t xml:space="preserve">Hector Lopez Terrazas </t>
  </si>
  <si>
    <t>Mauricio Lujambio Fuentes</t>
  </si>
  <si>
    <t>Revison de Proyecto</t>
  </si>
  <si>
    <t>Para recuperación de cartera vencida:</t>
  </si>
  <si>
    <t>Saldo mes anterior cuenta 1707248</t>
  </si>
  <si>
    <t>Depósitos / abonos:</t>
  </si>
  <si>
    <t>Retiros/Cargos</t>
  </si>
  <si>
    <t>Intereses brutos pagados a la cuenta</t>
  </si>
  <si>
    <t>ISR Retenido</t>
  </si>
  <si>
    <t xml:space="preserve">Saldo Final </t>
  </si>
  <si>
    <t>Saldo mes anterior cuenta 1707221</t>
  </si>
  <si>
    <t>Total de morosos (Adeudo con intereses)</t>
  </si>
  <si>
    <t>Balance previous month account 1707248</t>
  </si>
  <si>
    <t>Deposits</t>
  </si>
  <si>
    <t>Withdrawals / Charges</t>
  </si>
  <si>
    <t>Gross interest paid to the account</t>
  </si>
  <si>
    <t>ISR TAX</t>
  </si>
  <si>
    <t>Final balance</t>
  </si>
  <si>
    <t>Cuenta 1707248 (Cuenta General)/     Account 1707248 (General Account)</t>
  </si>
  <si>
    <t>Cuenta 3170969 (Cuenta de Fondeo para gastos de Administración)/   Account 3170969 (Funding Account for Administration expenses)</t>
  </si>
  <si>
    <t>Cuenta 1707221 (Cuenta de depósitos de garantía para Construcción)/  Account 1707221 (Construction Guarantee Deposit Account)</t>
  </si>
  <si>
    <t xml:space="preserve">Carlos Wieda </t>
  </si>
  <si>
    <t>Rosa Martina Montes Velazquez</t>
  </si>
  <si>
    <t>Maria  Estela Ivonne Lemarie Borja </t>
  </si>
  <si>
    <t>Tipo de pago</t>
  </si>
  <si>
    <t>Transferencia</t>
  </si>
  <si>
    <t>E</t>
  </si>
  <si>
    <t>T</t>
  </si>
  <si>
    <t>Carla Liliana Rosado Delgado</t>
  </si>
  <si>
    <t>Jose Luis Reyes Prieto &amp; Lidia Rodriguez</t>
  </si>
  <si>
    <t>Mark  J. Fillion &amp; Jon D. Atwood</t>
  </si>
  <si>
    <t>Alejandro Mexsen</t>
  </si>
  <si>
    <t>Gustavo Eduardo Flores Soria</t>
  </si>
  <si>
    <t>Carla Archer  Dubon</t>
  </si>
  <si>
    <t>Lopez Gutierrez  Ana Carmen</t>
  </si>
  <si>
    <t>Claudia Lizeth Perez Alvarez</t>
  </si>
  <si>
    <t>Lauren Stone &amp; John Adamo</t>
  </si>
  <si>
    <t>Saldo mes anterior cuenta 3170969</t>
  </si>
  <si>
    <t>Balance previous month account 3170969</t>
  </si>
  <si>
    <t>Balance previous month account 1707221</t>
  </si>
  <si>
    <t>Matthew Alan Naughton &amp; Dixie Darlen Ashley</t>
  </si>
  <si>
    <t>Eva Guzman</t>
  </si>
  <si>
    <t>Mary Christine Marquis</t>
  </si>
  <si>
    <t>Condominos</t>
  </si>
  <si>
    <t>Limpieza del lote</t>
  </si>
  <si>
    <t>Garcia Arteaga Osvaldo/Lorena Garcia Mata</t>
  </si>
  <si>
    <t>Megan &amp; Michael Allen Weiman</t>
  </si>
  <si>
    <t>Valeria Catalina Ascencio Gomez</t>
  </si>
  <si>
    <t xml:space="preserve">Nancy Claire  Stich </t>
  </si>
  <si>
    <t>Agustin Olsen Quevedo Corona</t>
  </si>
  <si>
    <t>Nicholas Harmon &amp; Tonya Harmon</t>
  </si>
  <si>
    <t>Rodrigo Gonzalez Gutierrez</t>
  </si>
  <si>
    <t>Emma Rosa Araujo Trofimoff</t>
  </si>
  <si>
    <t>Elisa Cordova</t>
  </si>
  <si>
    <t>Junio</t>
  </si>
  <si>
    <t>Mayo</t>
  </si>
  <si>
    <t>Enero</t>
  </si>
  <si>
    <t>Febrero</t>
  </si>
  <si>
    <t>Marzo</t>
  </si>
  <si>
    <t>Abril</t>
  </si>
  <si>
    <t>Total</t>
  </si>
  <si>
    <t>Vincent Michael Stoltz</t>
  </si>
  <si>
    <t>Linda Abrams</t>
  </si>
  <si>
    <t>Carolyn Beaudot &amp; Martin Zellar</t>
  </si>
  <si>
    <t>Howze Nancy Anne</t>
  </si>
  <si>
    <t xml:space="preserve"> </t>
  </si>
  <si>
    <t>Agosto</t>
  </si>
  <si>
    <t>Alvarado Lizarraga Maria del Rosario &amp; Fermin Molina</t>
  </si>
  <si>
    <t>Septiembre</t>
  </si>
  <si>
    <t>Intereses pagados en cuenta Construcción (1707221) en 2022</t>
  </si>
  <si>
    <t>Construccion y Comercializacion Integral SA de CV</t>
  </si>
  <si>
    <t>Gerardo Rodolfo Zavala Vergil &amp; Nora Berenice Guzman Zamudio</t>
  </si>
  <si>
    <t>Sergio Gutierrez Gonzalez &amp; Nora Berenice Zavala Guzman</t>
  </si>
  <si>
    <t>Darry Larome Blueitt &amp; DoraElizabeth Rodriguez Perez</t>
  </si>
  <si>
    <t>Mants pagados</t>
  </si>
  <si>
    <t>Octubre</t>
  </si>
  <si>
    <t>Noviembre</t>
  </si>
  <si>
    <t>Diciembre</t>
  </si>
  <si>
    <t>Promedio</t>
  </si>
  <si>
    <t>Ingreso por pago de Mant</t>
  </si>
  <si>
    <t>Adelantados</t>
  </si>
  <si>
    <t>Gastos</t>
  </si>
  <si>
    <t>Ingreso vs gasto</t>
  </si>
  <si>
    <t>September</t>
  </si>
  <si>
    <t>Construccion Comercializacion Integral S.A de CV</t>
  </si>
  <si>
    <t>Rocio Puig</t>
  </si>
  <si>
    <t>November</t>
  </si>
  <si>
    <t>Janury</t>
  </si>
  <si>
    <t>February</t>
  </si>
  <si>
    <t>March</t>
  </si>
  <si>
    <t>April</t>
  </si>
  <si>
    <t>May</t>
  </si>
  <si>
    <t>June</t>
  </si>
  <si>
    <t>July</t>
  </si>
  <si>
    <t>December</t>
  </si>
  <si>
    <t>August</t>
  </si>
  <si>
    <t>Paid maintenance</t>
  </si>
  <si>
    <t>Average</t>
  </si>
  <si>
    <t>Advanced</t>
  </si>
  <si>
    <t>Expenses</t>
  </si>
  <si>
    <t>Maintenance Incomes</t>
  </si>
  <si>
    <t>Incomes vs Expenses</t>
  </si>
  <si>
    <t>Hector Alfonso Martinez Diaz de Leon y Luz Maria Garcia Gamez</t>
  </si>
  <si>
    <t>Transferido el 20-02-23</t>
  </si>
  <si>
    <t>Aguilar Baeza Maria de la Paloma  &amp; Garcia Granados Jose Hector </t>
  </si>
  <si>
    <t>Pendiente por transferir</t>
  </si>
  <si>
    <t>Total 2023 de interés de cuenta de construcción</t>
  </si>
  <si>
    <t>Total 2022 de interes de cuenta de construcción transferido a la cuenta principal</t>
  </si>
  <si>
    <t>Total 2022 construction account interest transferred to main account</t>
  </si>
  <si>
    <t>Total 2023 construction account interest</t>
  </si>
  <si>
    <t>Total de gastos</t>
  </si>
  <si>
    <t>NOMBRE /NAME</t>
  </si>
  <si>
    <t>ADEUDO PENDIENTE / PENDING DEBIT</t>
  </si>
  <si>
    <t>TOTAL DE ADEUDO  /  TOTAL DEBT</t>
  </si>
  <si>
    <t>CALLE / STREET</t>
  </si>
  <si>
    <t>FORMA DE PAGO / WAY TO PAY</t>
  </si>
  <si>
    <t>Ever Arsenio Zavala Guzman</t>
  </si>
  <si>
    <t>Jose Enrique Salem Succir,Luis Esteban Salem Succir,Miriam Salem Succir, Celia Salem Succir</t>
  </si>
  <si>
    <t>Mnnto. No Identificados</t>
  </si>
  <si>
    <t>Multas por daño Miniposte</t>
  </si>
  <si>
    <t>Multas por Daños</t>
  </si>
  <si>
    <t>Poda de Lote</t>
  </si>
  <si>
    <t>Gasto Barda norte</t>
  </si>
  <si>
    <t>Israel Villagrana</t>
  </si>
  <si>
    <t>Pago despues del dia 7</t>
  </si>
  <si>
    <t>Balanza Previa</t>
  </si>
  <si>
    <t xml:space="preserve">Rosa Maria Gutierrez Cuellar &amp; Antonio Gonzalez Martinez </t>
  </si>
  <si>
    <t>Gabriela Constanza Aparicio Sanchez</t>
  </si>
  <si>
    <t>Description</t>
  </si>
  <si>
    <t>Cuenta</t>
  </si>
  <si>
    <t>Payroll payment to Vista Antigua employees</t>
  </si>
  <si>
    <t>Comisión por transferencia</t>
  </si>
  <si>
    <t>Transfer fee</t>
  </si>
  <si>
    <t>Comisión</t>
  </si>
  <si>
    <t>INTERES</t>
  </si>
  <si>
    <t>Jim Duggan</t>
  </si>
  <si>
    <t>Maria Magdalena Rabago Caballero &amp; Ma. Elena Parra</t>
  </si>
  <si>
    <t>CASA</t>
  </si>
  <si>
    <t>LOTE</t>
  </si>
  <si>
    <t>TIPO DE PROPIEDAD</t>
  </si>
  <si>
    <t>No. Trans</t>
  </si>
  <si>
    <t>Paga Año 24</t>
  </si>
  <si>
    <t>Liliana Ramirez Ramirez</t>
  </si>
  <si>
    <t>Martha Irene Mening &amp; Erwin Kurt Beckmann Ochoa</t>
  </si>
  <si>
    <t>Daniel Viliesid Corral (Toro  Capital)</t>
  </si>
  <si>
    <t>Guevara Angeles Maria Ester/ Jorge Abarca</t>
  </si>
  <si>
    <t>Maria Veronica Godoy Arzate</t>
  </si>
  <si>
    <t>Manuel Ignacio Luna Torres</t>
  </si>
  <si>
    <t>Martinez Sharon Daniela</t>
  </si>
  <si>
    <t xml:space="preserve">                  </t>
  </si>
  <si>
    <t>Patricia Dwyer Brock</t>
  </si>
  <si>
    <t>Maria de los  Angeles Torres Zepeda &amp; George Michelson</t>
  </si>
  <si>
    <t>Stuart Welsh</t>
  </si>
  <si>
    <t>​</t>
  </si>
  <si>
    <t>GASTOS DE ADMINISTRACIÓN</t>
  </si>
  <si>
    <t>ADMINISTRATION EXPENSES</t>
  </si>
  <si>
    <t>HONORARIOS PROFESIONALES</t>
  </si>
  <si>
    <t>PROFESSIONAL FEES</t>
  </si>
  <si>
    <t>FRACCIONAMIENTO</t>
  </si>
  <si>
    <t>SUBDIVISION</t>
  </si>
  <si>
    <t>MANTENIMIENTO</t>
  </si>
  <si>
    <t>MAINTENANCE</t>
  </si>
  <si>
    <t>GASTOS FINANCIEROS</t>
  </si>
  <si>
    <t>FINANCIAL EXPENSES</t>
  </si>
  <si>
    <t>Carrera Garcia Martin &amp; Rocio Zaela Tellez Martinez</t>
  </si>
  <si>
    <t>Paga Año a favor $6,759.15</t>
  </si>
  <si>
    <t>Paula Hebert &amp; Jeff Arnold</t>
  </si>
  <si>
    <t>Se trabaja con despacho de recuperación de cartera Romo</t>
  </si>
  <si>
    <t>For recovery of overdue portfolio:</t>
  </si>
  <si>
    <t>Work is being done with Romo portfolio recovery office</t>
  </si>
  <si>
    <t>External Architect Fees</t>
  </si>
  <si>
    <t>a cuenta de Adeudo y mensualidad</t>
  </si>
  <si>
    <t>Clip</t>
  </si>
  <si>
    <t>Cubre Junio debe aumento</t>
  </si>
  <si>
    <t>Año 24 a cuenta del 25 saldo a favor $4000</t>
  </si>
  <si>
    <t>Isaura Luciana Ramos Rivera/Daniel Alberto Salazar Ferrer</t>
  </si>
  <si>
    <t>TERRENO</t>
  </si>
  <si>
    <t>Adeudos en despacho jurídico (arriba de $5,550 pesos)</t>
  </si>
  <si>
    <t>Adeudos menores a 3 mantenimientos ($5,549)</t>
  </si>
  <si>
    <t>Jazmín</t>
  </si>
  <si>
    <t>Pagos de Adelantados/ Advance Payments</t>
  </si>
  <si>
    <t>Pagos de Mantenimiento /Payments HOA</t>
  </si>
  <si>
    <t>Morosos/ Debts</t>
  </si>
  <si>
    <t>Gisela Zavala (Convenio de pago)</t>
  </si>
  <si>
    <t>Leticia Estrella (Convenio de pago)</t>
  </si>
  <si>
    <t>Valeria Catalina Ascencio Gomez (Convenio de pago)</t>
  </si>
  <si>
    <t>Reposición de caja chica</t>
  </si>
  <si>
    <t>Replenishment of petty cash</t>
  </si>
  <si>
    <t>Cubre Junio a cuenta 300 pesos de Julio</t>
  </si>
  <si>
    <t>Falta cubrir total año 24 y aumento</t>
  </si>
  <si>
    <t>Paga Año</t>
  </si>
  <si>
    <t xml:space="preserve">Cubre Julio </t>
  </si>
  <si>
    <t>Cubre Junio</t>
  </si>
  <si>
    <t>GASTOS DE ADMINISTRACIÓN MAYO 2024</t>
  </si>
  <si>
    <t>Total de gastos Mayo 2024</t>
  </si>
  <si>
    <t>Cheque</t>
  </si>
  <si>
    <t>Pago de impuestos Federales (ISR retenciones por servicios profesionales)</t>
  </si>
  <si>
    <t>Payment of Federal taxes (ISR withholdings for professional services)</t>
  </si>
  <si>
    <t>Pago servicio de Telmex</t>
  </si>
  <si>
    <t>Telmex service payment</t>
  </si>
  <si>
    <t>Paga Año Completo</t>
  </si>
  <si>
    <t>C</t>
  </si>
  <si>
    <t>Cubre Mayo y Junio</t>
  </si>
  <si>
    <t>Falta cubrir el aumento</t>
  </si>
  <si>
    <t>Paga Mayo y Junio</t>
  </si>
  <si>
    <t>Cubre Julio</t>
  </si>
  <si>
    <t>Año 24</t>
  </si>
  <si>
    <t xml:space="preserve">Cubre Junio </t>
  </si>
  <si>
    <t>Christian Anguiano &amp; Mary Tere Hernandez</t>
  </si>
  <si>
    <t>Cubre hasta Sep</t>
  </si>
  <si>
    <t>Paga Junio</t>
  </si>
  <si>
    <t>Advance HOA payments</t>
  </si>
  <si>
    <t>Total HOA debts</t>
  </si>
  <si>
    <t>En convenio/ está pagando</t>
  </si>
  <si>
    <t>Ingresos por pago de mantenimiento Junio 2024</t>
  </si>
  <si>
    <t>Total de Mantenimientos pagados en Junio 2024</t>
  </si>
  <si>
    <t>Total de Ingresos Junio 2024</t>
  </si>
  <si>
    <t>Total HOA Payment in June 2024</t>
  </si>
  <si>
    <t>Total Incomes in June 2024</t>
  </si>
  <si>
    <t>HOA income June 2024</t>
  </si>
  <si>
    <t>GASTOS DE ADMINISTRACIÓN JUNIO 2024</t>
  </si>
  <si>
    <t>Compra de cinturones para guardias y jardineros , 8 gorras guardias y 4 sombreros para jardineros.</t>
  </si>
  <si>
    <t>Purchase of belts for guards and gardeners, 8 guards caps and 4 hats for gardeners.</t>
  </si>
  <si>
    <t>Contenedor de basura de 2,000 litros para área de basura</t>
  </si>
  <si>
    <t>2,000 liter garbage container for garbage area</t>
  </si>
  <si>
    <t>Préstamo a Guardia de Seguridad (Eleazar Silva)</t>
  </si>
  <si>
    <t>Loan to Security Guard (Eleazar Silva)</t>
  </si>
  <si>
    <t>Cheque #252</t>
  </si>
  <si>
    <t>Comisión por emisión de cheque</t>
  </si>
  <si>
    <t>Check issuance fee</t>
  </si>
  <si>
    <t>Adecuación de reflector en farol en PVA #5</t>
  </si>
  <si>
    <t>Adaptation of reflector in lantern in PVA #5</t>
  </si>
  <si>
    <t>10 paquetes de focos cálidos para minipostes</t>
  </si>
  <si>
    <t>10 Packs of Mini Pole Warm Bulbs</t>
  </si>
  <si>
    <t>Pago de servicio de luz áreas comunes</t>
  </si>
  <si>
    <t>Payment of electricity service in common areas</t>
  </si>
  <si>
    <t>Cheque #248</t>
  </si>
  <si>
    <t>Pago de servicio de luz caseta de vigilancia</t>
  </si>
  <si>
    <t>Payment for security booth light service</t>
  </si>
  <si>
    <t>Cheque #249</t>
  </si>
  <si>
    <t>Pago de servicio de luz oficina administrativa</t>
  </si>
  <si>
    <t>Payment of electricity service administrative office</t>
  </si>
  <si>
    <t>Cheque #250</t>
  </si>
  <si>
    <t>Banca para área común</t>
  </si>
  <si>
    <t>Common area bench</t>
  </si>
  <si>
    <t>Cheque #251</t>
  </si>
  <si>
    <t>Pipa de agua para raboles de Vista Antigua (pagada por Marimar Violeta #39 y Paloma Violeta #41)</t>
  </si>
  <si>
    <t>Vista Antigua tailwater pipe (paid for by Marimar Violeta #39 and Paloma Violeta #41)</t>
  </si>
  <si>
    <t>Comisión por emisión de cheques</t>
  </si>
  <si>
    <t>Commission for issuing checks</t>
  </si>
  <si>
    <t>Pago de nómina a empleados Vista Antigua</t>
  </si>
  <si>
    <t>290-303</t>
  </si>
  <si>
    <t>Misceláneos (depósito de más, se solicitará devolución)</t>
  </si>
  <si>
    <t>Miscellaneous (extra deposit, refund will be requested)</t>
  </si>
  <si>
    <t>Pago de honorarios Arquitecto Externo</t>
  </si>
  <si>
    <t>Payment of External Architect fees</t>
  </si>
  <si>
    <t>Reparación de luces y colocación de una caja para su resguardo en malla ciclónica de lavanda 15 y 17</t>
  </si>
  <si>
    <t>Repair of lights and placement of a box for protection in lavender cyclonic mesh 15 and 17</t>
  </si>
  <si>
    <t>Copia certificada de AC "Propietarios de Vista Antigua"</t>
  </si>
  <si>
    <t>Certified copy of AC "Owners of Vista Antigua"</t>
  </si>
  <si>
    <t>Honorarios abogada caso Lavanda #27</t>
  </si>
  <si>
    <t>Lawyer fees in Lavanda case #27</t>
  </si>
  <si>
    <t>Cibanco</t>
  </si>
  <si>
    <t>Pago de IMSS</t>
  </si>
  <si>
    <t>IMSS payment</t>
  </si>
  <si>
    <t>Cheque # 246</t>
  </si>
  <si>
    <t>Anuncio en Radio San miguel para vacante de guardia de Seguridad</t>
  </si>
  <si>
    <t>Announcement on Radio San Miguel for Security Guard vacancy</t>
  </si>
  <si>
    <t>Recolección de basura de poda</t>
  </si>
  <si>
    <t>Pruning garbage collection</t>
  </si>
  <si>
    <t>Pago de impuestos Federales (ISR retenciones por salarios)</t>
  </si>
  <si>
    <t>Payment of Federal taxes (ISR withholdings for salaries)</t>
  </si>
  <si>
    <t>Pago de Impuestos Estatales</t>
  </si>
  <si>
    <t>Payment of State Taxes</t>
  </si>
  <si>
    <t>Cheque #247</t>
  </si>
  <si>
    <t>Pago de pipa de agua 10, 000 litros (Donada por Jose Manuel Cajigal y Mirna Perez)</t>
  </si>
  <si>
    <t>Payment for a 10,000 liter water pipe (Donated by Jose Manuel Cajigal and Mirna Perez)</t>
  </si>
  <si>
    <t>Reparación de banda de tracción de cuatrimoto</t>
  </si>
  <si>
    <t>ATV traction band repair</t>
  </si>
  <si>
    <t>Pago de reparación de falla electrica en Bugambilia (3 de junio 2024)</t>
  </si>
  <si>
    <t>Payment for repair of electrical failure in Bugambilia (June 3, 2024)</t>
  </si>
  <si>
    <t xml:space="preserve">Compra de pantalones para guardias der seguridad </t>
  </si>
  <si>
    <t>Purchasing pants for security guards</t>
  </si>
  <si>
    <t>Pago de honorarios a despacho contable</t>
  </si>
  <si>
    <t>Payment of fees to accounting firm</t>
  </si>
  <si>
    <t>Pago de Aplicación Casandra</t>
  </si>
  <si>
    <t>Cassandra Application Payment</t>
  </si>
  <si>
    <t>Pago aplicación de visitas en la nube</t>
  </si>
  <si>
    <t>Payment visits application in the cloud</t>
  </si>
  <si>
    <t>Cheque #245</t>
  </si>
  <si>
    <t>Recolección de basura de contenedores</t>
  </si>
  <si>
    <t>Container garbage collection</t>
  </si>
  <si>
    <t>Cheque #244</t>
  </si>
  <si>
    <t>Pago de Nómina empleados de vista Antigua</t>
  </si>
  <si>
    <t>Payroll payment for Antiguan employees</t>
  </si>
  <si>
    <t>266-278</t>
  </si>
  <si>
    <t>Honorarios Artquitecto Externo</t>
  </si>
  <si>
    <t>Honorarios Abogado Zavala Rosiles (Cita en JA 13 mayo y junta con Cacho y administrador 4 junio)</t>
  </si>
  <si>
    <t>Attorney Fees Zavala Rosiles (Appointment in JA May 13 and meeting with Cacho and administrator June 4)</t>
  </si>
  <si>
    <t>Lonas para obras coin reglamento de construción</t>
  </si>
  <si>
    <t>Tarps for works with construction regulations</t>
  </si>
  <si>
    <t>Total de gastos Junio 2024/Total Expenses June 2024</t>
  </si>
  <si>
    <t>Lonas para obras con reglamento de construción</t>
  </si>
  <si>
    <t>CLIP</t>
  </si>
  <si>
    <t>Paga de Enero a Junio faltaria el aumento</t>
  </si>
  <si>
    <t>Paga aumento</t>
  </si>
  <si>
    <t>Debe Junio</t>
  </si>
  <si>
    <t>Paga Aumento,Mayo y Junio</t>
  </si>
  <si>
    <t>Paga año 24</t>
  </si>
  <si>
    <t>Debe Enero a Junio</t>
  </si>
  <si>
    <t>Debe Mayo y Junio</t>
  </si>
  <si>
    <t>Paga Jul, Agos y Sep</t>
  </si>
  <si>
    <t>Paga aumento Mar y abr, Paga May a Agos</t>
  </si>
  <si>
    <t>A cta Adeudo y Mes Junio</t>
  </si>
  <si>
    <t>Paga adeudo y Junio</t>
  </si>
  <si>
    <t>Debe Marzo y Abril</t>
  </si>
  <si>
    <t>Paga  Junio</t>
  </si>
  <si>
    <t>Convenio de Pago</t>
  </si>
  <si>
    <t>Paga Agosto y Sep</t>
  </si>
  <si>
    <t>Debe Marzo a Jun</t>
  </si>
  <si>
    <t xml:space="preserve">Paga Junio </t>
  </si>
  <si>
    <t>Paga Abril, May</t>
  </si>
  <si>
    <t>Debe 100 de Mayo y mes  Junio</t>
  </si>
  <si>
    <t xml:space="preserve">Paga Julio Dic </t>
  </si>
  <si>
    <t>Paga Marzo a Julio</t>
  </si>
  <si>
    <t>Debe Marzo, Abril,Mayo y Jun</t>
  </si>
  <si>
    <t>Paga Incre de Mar a May y Men de Jun a Dic</t>
  </si>
  <si>
    <t>Paga Junio y Julio</t>
  </si>
  <si>
    <t>Jun</t>
  </si>
  <si>
    <t>ter</t>
  </si>
  <si>
    <t>Cubre Jul a Dic, cta de año 2025</t>
  </si>
  <si>
    <t>Faltante de pago del mes de Abril, Mayo y Junio</t>
  </si>
  <si>
    <t xml:space="preserve">Paga Jul, Ago y Sep </t>
  </si>
  <si>
    <t>Debe Aumento de Ma y jul</t>
  </si>
  <si>
    <t>Paga Junio a Dic</t>
  </si>
  <si>
    <t xml:space="preserve">Aportaciones Pipa </t>
  </si>
  <si>
    <t>Jaz 28,Jaz 29,Vio 39,Vio 21,Viol 19,Vio 8,Vio 41,Vio 15</t>
  </si>
  <si>
    <t>Error Deposito</t>
  </si>
  <si>
    <t>Saldo en Banco</t>
  </si>
  <si>
    <t>MANT JUNIO/JUNE   $ 1,850</t>
  </si>
  <si>
    <t>(Ingresos registrados en la cuenta de CiBanco en Junio</t>
  </si>
  <si>
    <t>Condominos a los que no se les abre la puerta y desactiva TAG a partir del 15 de julio 2024</t>
  </si>
  <si>
    <t>2-</t>
  </si>
  <si>
    <t>2+</t>
  </si>
  <si>
    <t>Junio 2024 cerró con 180 pagos de mantenimiento,  2 pagos menos de mantenimiento con respecto a Mayo 2024.</t>
  </si>
  <si>
    <t>Junio cerró con 23 morosos (2 más con respecto a mayo).</t>
  </si>
  <si>
    <t>Condóminos pagando Mantenimiento en Junio 88.66% (180 condóminos).</t>
  </si>
  <si>
    <t>De los 23 deudores, 10 están por debajo de los tres mantenimientos ($5,550) y 13 en arriba de los $5,551 pesos.</t>
  </si>
  <si>
    <t>June closed with 180 maintenance payments, 2 less than May.</t>
  </si>
  <si>
    <t>June closed with 23 debts, 2 more than May.</t>
  </si>
  <si>
    <t>Owners paying Maintenance 88.66 (180 owners)</t>
  </si>
  <si>
    <t>Condóminos en Morosidad 11.33% en Junio (23 condóminos)</t>
  </si>
  <si>
    <t>Homeowners in debt 11.33% (23 homeowners).</t>
  </si>
  <si>
    <t>23 debtors, 10 are below the three maintenance levels ($5,550) and 13 are above $5,551.</t>
  </si>
  <si>
    <t>Anuncio en Radio San Miguel para vacante de guardia de Seguridad</t>
  </si>
  <si>
    <t>Pipa de agua para árboles de Vista Antigua (pagada por Marimar Violeta #39 y Paloma Violeta #41)</t>
  </si>
  <si>
    <t>Pipas donadas pendientes de uso; George y Trish</t>
  </si>
  <si>
    <t>Pipas donadas pendientes de uso; Stuart y Daniel Salazar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</si>
</sst>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#,##0.00"/>
    <numFmt numFmtId="166" formatCode="&quot;$&quot;#,##0"/>
    <numFmt numFmtId="167" formatCode="d\-mmm\-yy"/>
    <numFmt numFmtId="168" formatCode="&quot;$&quot;#,##0.00_);[Red]\(&quot;$&quot;#,##0.00\)"/>
    <numFmt numFmtId="169" formatCode="#,##0_ ;\-#,##0\ "/>
    <numFmt numFmtId="170" formatCode="[$-C0A]General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11"/>
      <name val="Cambria"/>
      <family val="1"/>
    </font>
    <font>
      <sz val="2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2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mbria"/>
      <family val="1"/>
    </font>
    <font>
      <b/>
      <sz val="20"/>
      <color indexed="8"/>
      <name val="Cambria"/>
      <family val="1"/>
    </font>
    <font>
      <b/>
      <sz val="22"/>
      <color indexed="8"/>
      <name val="Cambria"/>
      <family val="1"/>
    </font>
    <font>
      <b/>
      <sz val="14"/>
      <color indexed="8"/>
      <name val="Cambria"/>
      <family val="1"/>
    </font>
    <font>
      <b/>
      <sz val="24"/>
      <color indexed="8"/>
      <name val="Cambria"/>
      <family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mbria"/>
      <family val="1"/>
    </font>
    <font>
      <sz val="11"/>
      <color rgb="FF222222"/>
      <name val="Cambria"/>
      <family val="1"/>
    </font>
    <font>
      <b/>
      <sz val="16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8"/>
      <color indexed="8"/>
      <name val="Calibri"/>
      <family val="2"/>
    </font>
    <font>
      <b/>
      <sz val="16"/>
      <color indexed="8"/>
      <name val="Calibri"/>
      <family val="2"/>
    </font>
    <font>
      <b/>
      <sz val="14"/>
      <name val="Calibri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b/>
      <sz val="8"/>
      <color theme="1"/>
      <name val="Cambria"/>
      <family val="1"/>
    </font>
    <font>
      <b/>
      <sz val="14"/>
      <color theme="1"/>
      <name val="Calibri"/>
      <family val="2"/>
      <scheme val="minor"/>
    </font>
    <font>
      <b/>
      <sz val="16"/>
      <color indexed="8"/>
      <name val="Cambria"/>
      <family val="1"/>
    </font>
    <font>
      <b/>
      <sz val="11"/>
      <color indexed="8"/>
      <name val="Cambria"/>
      <family val="1"/>
    </font>
    <font>
      <b/>
      <sz val="14"/>
      <color theme="1"/>
      <name val="Cambria"/>
      <family val="1"/>
    </font>
    <font>
      <sz val="11"/>
      <color rgb="FF000000"/>
      <name val="Calibri"/>
      <family val="2"/>
    </font>
    <font>
      <u/>
      <sz val="11"/>
      <color rgb="FF0000FF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2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</font>
    <font>
      <sz val="12"/>
      <color theme="1"/>
      <name val="Cambria"/>
      <family val="1"/>
    </font>
  </fonts>
  <fills count="48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gray125">
        <bgColor theme="4" tint="0.5999938962981048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9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0" fontId="20" fillId="0" borderId="0" applyNumberFormat="0" applyFill="0" applyBorder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0" applyNumberFormat="0" applyFill="0" applyBorder="0" applyAlignment="0" applyProtection="0"/>
    <xf numFmtId="0" fontId="24" fillId="14" borderId="0" applyNumberFormat="0" applyBorder="0" applyAlignment="0" applyProtection="0"/>
    <xf numFmtId="0" fontId="25" fillId="15" borderId="0" applyNumberFormat="0" applyBorder="0" applyAlignment="0" applyProtection="0"/>
    <xf numFmtId="0" fontId="26" fillId="16" borderId="0" applyNumberFormat="0" applyBorder="0" applyAlignment="0" applyProtection="0"/>
    <xf numFmtId="0" fontId="27" fillId="17" borderId="5" applyNumberFormat="0" applyAlignment="0" applyProtection="0"/>
    <xf numFmtId="0" fontId="28" fillId="18" borderId="6" applyNumberFormat="0" applyAlignment="0" applyProtection="0"/>
    <xf numFmtId="0" fontId="29" fillId="18" borderId="5" applyNumberFormat="0" applyAlignment="0" applyProtection="0"/>
    <xf numFmtId="0" fontId="30" fillId="0" borderId="7" applyNumberFormat="0" applyFill="0" applyAlignment="0" applyProtection="0"/>
    <xf numFmtId="0" fontId="31" fillId="19" borderId="8" applyNumberFormat="0" applyAlignment="0" applyProtection="0"/>
    <xf numFmtId="0" fontId="32" fillId="0" borderId="0" applyNumberFormat="0" applyFill="0" applyBorder="0" applyAlignment="0" applyProtection="0"/>
    <xf numFmtId="0" fontId="1" fillId="20" borderId="9" applyNumberFormat="0" applyFont="0" applyAlignment="0" applyProtection="0"/>
    <xf numFmtId="0" fontId="33" fillId="0" borderId="0" applyNumberFormat="0" applyFill="0" applyBorder="0" applyAlignment="0" applyProtection="0"/>
    <xf numFmtId="0" fontId="34" fillId="0" borderId="10" applyNumberFormat="0" applyFill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35" fillId="4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5" fillId="0" borderId="0"/>
    <xf numFmtId="170" fontId="51" fillId="0" borderId="0" applyBorder="0" applyProtection="0"/>
    <xf numFmtId="0" fontId="52" fillId="0" borderId="0" applyNumberFormat="0" applyFill="0" applyBorder="0" applyAlignment="0" applyProtection="0"/>
    <xf numFmtId="0" fontId="53" fillId="0" borderId="0"/>
    <xf numFmtId="0" fontId="54" fillId="0" borderId="0"/>
    <xf numFmtId="0" fontId="55" fillId="0" borderId="0"/>
    <xf numFmtId="0" fontId="57" fillId="0" borderId="0"/>
  </cellStyleXfs>
  <cellXfs count="420">
    <xf numFmtId="0" fontId="0" fillId="0" borderId="0" xfId="0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 applyAlignment="1">
      <alignment horizontal="center"/>
    </xf>
    <xf numFmtId="164" fontId="3" fillId="0" borderId="1" xfId="1" applyFont="1" applyFill="1" applyBorder="1" applyAlignment="1"/>
    <xf numFmtId="0" fontId="3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4" borderId="1" xfId="0" applyFont="1" applyFill="1" applyBorder="1"/>
    <xf numFmtId="0" fontId="6" fillId="0" borderId="0" xfId="0" applyFont="1"/>
    <xf numFmtId="2" fontId="5" fillId="5" borderId="1" xfId="0" applyNumberFormat="1" applyFont="1" applyFill="1" applyBorder="1" applyAlignment="1">
      <alignment wrapText="1"/>
    </xf>
    <xf numFmtId="0" fontId="5" fillId="5" borderId="1" xfId="0" applyFont="1" applyFill="1" applyBorder="1"/>
    <xf numFmtId="2" fontId="5" fillId="6" borderId="1" xfId="0" applyNumberFormat="1" applyFont="1" applyFill="1" applyBorder="1" applyAlignment="1">
      <alignment wrapText="1"/>
    </xf>
    <xf numFmtId="0" fontId="5" fillId="6" borderId="1" xfId="0" applyFont="1" applyFill="1" applyBorder="1"/>
    <xf numFmtId="166" fontId="5" fillId="6" borderId="1" xfId="0" applyNumberFormat="1" applyFont="1" applyFill="1" applyBorder="1"/>
    <xf numFmtId="165" fontId="5" fillId="5" borderId="1" xfId="0" applyNumberFormat="1" applyFont="1" applyFill="1" applyBorder="1"/>
    <xf numFmtId="165" fontId="5" fillId="4" borderId="1" xfId="0" applyNumberFormat="1" applyFont="1" applyFill="1" applyBorder="1"/>
    <xf numFmtId="0" fontId="8" fillId="0" borderId="0" xfId="0" applyFont="1"/>
    <xf numFmtId="0" fontId="8" fillId="0" borderId="0" xfId="0" applyFont="1" applyAlignment="1">
      <alignment horizontal="left" indent="1"/>
    </xf>
    <xf numFmtId="0" fontId="9" fillId="0" borderId="0" xfId="0" applyFont="1"/>
    <xf numFmtId="0" fontId="0" fillId="0" borderId="0" xfId="0" applyAlignment="1">
      <alignment horizontal="center"/>
    </xf>
    <xf numFmtId="0" fontId="10" fillId="11" borderId="0" xfId="0" applyFont="1" applyFill="1" applyAlignment="1">
      <alignment horizontal="center"/>
    </xf>
    <xf numFmtId="0" fontId="10" fillId="11" borderId="0" xfId="0" applyFont="1" applyFill="1" applyAlignment="1">
      <alignment horizontal="left"/>
    </xf>
    <xf numFmtId="0" fontId="10" fillId="5" borderId="0" xfId="0" applyFont="1" applyFill="1" applyAlignment="1">
      <alignment horizontal="center"/>
    </xf>
    <xf numFmtId="0" fontId="10" fillId="5" borderId="0" xfId="0" applyFont="1" applyFill="1" applyAlignment="1">
      <alignment horizontal="left"/>
    </xf>
    <xf numFmtId="0" fontId="7" fillId="10" borderId="0" xfId="0" applyFont="1" applyFill="1"/>
    <xf numFmtId="0" fontId="10" fillId="11" borderId="0" xfId="0" applyFont="1" applyFill="1" applyAlignment="1">
      <alignment horizontal="right"/>
    </xf>
    <xf numFmtId="0" fontId="10" fillId="5" borderId="0" xfId="0" applyFont="1" applyFill="1" applyAlignment="1">
      <alignment horizontal="right"/>
    </xf>
    <xf numFmtId="0" fontId="7" fillId="10" borderId="0" xfId="0" applyFont="1" applyFill="1" applyAlignment="1">
      <alignment horizontal="center"/>
    </xf>
    <xf numFmtId="165" fontId="11" fillId="5" borderId="1" xfId="0" applyNumberFormat="1" applyFont="1" applyFill="1" applyBorder="1"/>
    <xf numFmtId="165" fontId="11" fillId="6" borderId="1" xfId="0" applyNumberFormat="1" applyFont="1" applyFill="1" applyBorder="1"/>
    <xf numFmtId="0" fontId="10" fillId="0" borderId="0" xfId="0" applyFont="1"/>
    <xf numFmtId="2" fontId="9" fillId="6" borderId="1" xfId="0" applyNumberFormat="1" applyFont="1" applyFill="1" applyBorder="1" applyAlignment="1">
      <alignment horizontal="center" vertical="center" wrapText="1"/>
    </xf>
    <xf numFmtId="165" fontId="11" fillId="5" borderId="1" xfId="0" applyNumberFormat="1" applyFont="1" applyFill="1" applyBorder="1" applyAlignment="1">
      <alignment vertical="center"/>
    </xf>
    <xf numFmtId="165" fontId="11" fillId="6" borderId="1" xfId="0" applyNumberFormat="1" applyFont="1" applyFill="1" applyBorder="1" applyAlignment="1">
      <alignment vertical="center"/>
    </xf>
    <xf numFmtId="165" fontId="11" fillId="4" borderId="1" xfId="0" applyNumberFormat="1" applyFont="1" applyFill="1" applyBorder="1"/>
    <xf numFmtId="0" fontId="13" fillId="0" borderId="0" xfId="0" applyFont="1"/>
    <xf numFmtId="0" fontId="9" fillId="0" borderId="1" xfId="0" applyFont="1" applyBorder="1"/>
    <xf numFmtId="0" fontId="9" fillId="0" borderId="1" xfId="0" applyFont="1" applyFill="1" applyBorder="1"/>
    <xf numFmtId="0" fontId="9" fillId="0" borderId="0" xfId="0" applyFont="1" applyBorder="1"/>
    <xf numFmtId="165" fontId="5" fillId="0" borderId="0" xfId="0" applyNumberFormat="1" applyFont="1" applyFill="1" applyBorder="1"/>
    <xf numFmtId="17" fontId="7" fillId="10" borderId="0" xfId="0" applyNumberFormat="1" applyFont="1" applyFill="1"/>
    <xf numFmtId="164" fontId="3" fillId="0" borderId="1" xfId="1" applyFont="1" applyFill="1" applyBorder="1" applyAlignment="1" applyProtection="1"/>
    <xf numFmtId="0" fontId="14" fillId="0" borderId="0" xfId="5"/>
    <xf numFmtId="0" fontId="36" fillId="0" borderId="0" xfId="0" applyFont="1" applyFill="1" applyAlignment="1">
      <alignment horizontal="center"/>
    </xf>
    <xf numFmtId="0" fontId="0" fillId="4" borderId="0" xfId="0" applyFill="1"/>
    <xf numFmtId="0" fontId="0" fillId="0" borderId="0" xfId="0" applyFill="1"/>
    <xf numFmtId="2" fontId="38" fillId="5" borderId="1" xfId="0" applyNumberFormat="1" applyFont="1" applyFill="1" applyBorder="1" applyAlignment="1">
      <alignment horizontal="center" vertical="center" wrapText="1"/>
    </xf>
    <xf numFmtId="0" fontId="7" fillId="4" borderId="0" xfId="0" applyFont="1" applyFill="1"/>
    <xf numFmtId="44" fontId="7" fillId="4" borderId="0" xfId="4" applyFont="1" applyFill="1" applyAlignment="1">
      <alignment vertical="center"/>
    </xf>
    <xf numFmtId="2" fontId="38" fillId="5" borderId="1" xfId="0" applyNumberFormat="1" applyFont="1" applyFill="1" applyBorder="1" applyAlignment="1">
      <alignment wrapText="1"/>
    </xf>
    <xf numFmtId="2" fontId="38" fillId="6" borderId="1" xfId="0" applyNumberFormat="1" applyFont="1" applyFill="1" applyBorder="1" applyAlignment="1">
      <alignment wrapText="1"/>
    </xf>
    <xf numFmtId="0" fontId="36" fillId="0" borderId="0" xfId="0" applyFont="1" applyAlignment="1">
      <alignment horizontal="center"/>
    </xf>
    <xf numFmtId="0" fontId="40" fillId="0" borderId="0" xfId="5" applyFont="1"/>
    <xf numFmtId="0" fontId="39" fillId="6" borderId="0" xfId="5" applyFont="1" applyFill="1" applyAlignment="1">
      <alignment horizontal="left" vertical="top"/>
    </xf>
    <xf numFmtId="0" fontId="39" fillId="6" borderId="0" xfId="5" applyFont="1" applyFill="1"/>
    <xf numFmtId="0" fontId="41" fillId="4" borderId="0" xfId="5" applyFont="1" applyFill="1"/>
    <xf numFmtId="44" fontId="39" fillId="0" borderId="0" xfId="4" applyFont="1" applyAlignment="1">
      <alignment horizontal="center" vertical="center"/>
    </xf>
    <xf numFmtId="169" fontId="39" fillId="0" borderId="0" xfId="4" applyNumberFormat="1" applyFont="1" applyAlignment="1">
      <alignment horizontal="center" vertical="center"/>
    </xf>
    <xf numFmtId="44" fontId="39" fillId="45" borderId="0" xfId="5" applyNumberFormat="1" applyFont="1" applyFill="1" applyAlignment="1">
      <alignment horizontal="center" vertical="center"/>
    </xf>
    <xf numFmtId="44" fontId="39" fillId="0" borderId="0" xfId="5" applyNumberFormat="1" applyFont="1" applyAlignment="1">
      <alignment horizontal="center" vertical="center"/>
    </xf>
    <xf numFmtId="169" fontId="42" fillId="4" borderId="0" xfId="5" applyNumberFormat="1" applyFont="1" applyFill="1" applyAlignment="1">
      <alignment horizontal="center"/>
    </xf>
    <xf numFmtId="44" fontId="39" fillId="9" borderId="0" xfId="5" applyNumberFormat="1" applyFont="1" applyFill="1" applyAlignment="1">
      <alignment horizontal="center" vertical="center"/>
    </xf>
    <xf numFmtId="44" fontId="39" fillId="5" borderId="0" xfId="4" applyFont="1" applyFill="1" applyAlignment="1">
      <alignment horizontal="center" vertical="center"/>
    </xf>
    <xf numFmtId="10" fontId="39" fillId="0" borderId="0" xfId="51" applyNumberFormat="1" applyFont="1"/>
    <xf numFmtId="44" fontId="39" fillId="5" borderId="0" xfId="5" applyNumberFormat="1" applyFont="1" applyFill="1"/>
    <xf numFmtId="0" fontId="14" fillId="0" borderId="0" xfId="5" applyFont="1"/>
    <xf numFmtId="44" fontId="39" fillId="0" borderId="0" xfId="4" applyFont="1" applyFill="1" applyAlignment="1">
      <alignment horizontal="center" vertical="center"/>
    </xf>
    <xf numFmtId="44" fontId="39" fillId="0" borderId="0" xfId="5" applyNumberFormat="1" applyFont="1" applyFill="1" applyAlignment="1">
      <alignment horizontal="center" vertical="center"/>
    </xf>
    <xf numFmtId="164" fontId="3" fillId="0" borderId="0" xfId="1" applyFont="1" applyBorder="1"/>
    <xf numFmtId="164" fontId="3" fillId="0" borderId="0" xfId="0" applyNumberFormat="1" applyFont="1"/>
    <xf numFmtId="164" fontId="3" fillId="3" borderId="1" xfId="1" applyFont="1" applyFill="1" applyBorder="1" applyAlignment="1">
      <alignment horizontal="center"/>
    </xf>
    <xf numFmtId="10" fontId="39" fillId="0" borderId="0" xfId="51" applyNumberFormat="1" applyFont="1" applyAlignment="1">
      <alignment horizontal="center" vertical="center"/>
    </xf>
    <xf numFmtId="0" fontId="39" fillId="0" borderId="0" xfId="5" applyFont="1" applyFill="1" applyAlignment="1">
      <alignment horizontal="left" vertical="top"/>
    </xf>
    <xf numFmtId="0" fontId="3" fillId="0" borderId="0" xfId="0" applyFont="1" applyFill="1" applyBorder="1" applyAlignment="1">
      <alignment horizontal="center"/>
    </xf>
    <xf numFmtId="10" fontId="10" fillId="5" borderId="0" xfId="0" applyNumberFormat="1" applyFont="1" applyFill="1" applyAlignment="1">
      <alignment horizontal="right" vertical="center"/>
    </xf>
    <xf numFmtId="44" fontId="0" fillId="0" borderId="0" xfId="4" applyFont="1" applyFill="1" applyAlignment="1">
      <alignment vertical="center"/>
    </xf>
    <xf numFmtId="0" fontId="0" fillId="6" borderId="0" xfId="0" applyFill="1"/>
    <xf numFmtId="44" fontId="47" fillId="6" borderId="0" xfId="4" applyFont="1" applyFill="1" applyAlignment="1">
      <alignment vertical="center"/>
    </xf>
    <xf numFmtId="0" fontId="47" fillId="6" borderId="0" xfId="0" applyFont="1" applyFill="1"/>
    <xf numFmtId="0" fontId="47" fillId="4" borderId="0" xfId="0" applyFont="1" applyFill="1"/>
    <xf numFmtId="10" fontId="39" fillId="0" borderId="0" xfId="51" applyNumberFormat="1" applyFont="1" applyAlignment="1">
      <alignment horizontal="center"/>
    </xf>
    <xf numFmtId="10" fontId="10" fillId="11" borderId="0" xfId="51" applyNumberFormat="1" applyFont="1" applyFill="1" applyAlignment="1">
      <alignment horizontal="right"/>
    </xf>
    <xf numFmtId="44" fontId="47" fillId="4" borderId="0" xfId="4" applyFont="1" applyFill="1" applyAlignment="1">
      <alignment vertical="center"/>
    </xf>
    <xf numFmtId="0" fontId="47" fillId="7" borderId="0" xfId="0" applyFont="1" applyFill="1"/>
    <xf numFmtId="44" fontId="7" fillId="7" borderId="0" xfId="4" applyFont="1" applyFill="1" applyAlignment="1">
      <alignment vertical="center"/>
    </xf>
    <xf numFmtId="44" fontId="0" fillId="9" borderId="0" xfId="4" applyFont="1" applyFill="1" applyAlignment="1">
      <alignment vertical="center"/>
    </xf>
    <xf numFmtId="0" fontId="0" fillId="9" borderId="0" xfId="0" applyFill="1"/>
    <xf numFmtId="0" fontId="38" fillId="7" borderId="0" xfId="0" applyFont="1" applyFill="1"/>
    <xf numFmtId="164" fontId="4" fillId="0" borderId="1" xfId="1" applyFont="1" applyFill="1" applyBorder="1" applyAlignment="1"/>
    <xf numFmtId="0" fontId="50" fillId="0" borderId="0" xfId="0" applyFont="1" applyAlignment="1">
      <alignment horizontal="center" vertical="center"/>
    </xf>
    <xf numFmtId="10" fontId="10" fillId="5" borderId="0" xfId="0" applyNumberFormat="1" applyFont="1" applyFill="1" applyAlignment="1">
      <alignment horizontal="right"/>
    </xf>
    <xf numFmtId="0" fontId="14" fillId="0" borderId="0" xfId="5" applyFill="1"/>
    <xf numFmtId="0" fontId="40" fillId="0" borderId="0" xfId="5" applyFont="1" applyFill="1"/>
    <xf numFmtId="44" fontId="39" fillId="0" borderId="0" xfId="0" applyNumberFormat="1" applyFont="1" applyFill="1"/>
    <xf numFmtId="0" fontId="40" fillId="0" borderId="0" xfId="0" applyFont="1" applyFill="1"/>
    <xf numFmtId="44" fontId="39" fillId="0" borderId="0" xfId="51" applyNumberFormat="1" applyFont="1"/>
    <xf numFmtId="17" fontId="0" fillId="0" borderId="0" xfId="0" applyNumberFormat="1" applyFill="1" applyAlignment="1">
      <alignment horizontal="right" vertical="top"/>
    </xf>
    <xf numFmtId="17" fontId="0" fillId="0" borderId="0" xfId="0" applyNumberFormat="1" applyAlignment="1">
      <alignment horizontal="right"/>
    </xf>
    <xf numFmtId="164" fontId="3" fillId="3" borderId="1" xfId="1" applyFont="1" applyFill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Border="1"/>
    <xf numFmtId="3" fontId="3" fillId="0" borderId="1" xfId="0" applyNumberFormat="1" applyFont="1" applyBorder="1"/>
    <xf numFmtId="0" fontId="3" fillId="3" borderId="1" xfId="0" applyFont="1" applyFill="1" applyBorder="1"/>
    <xf numFmtId="3" fontId="3" fillId="3" borderId="1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44" fontId="39" fillId="9" borderId="0" xfId="5" applyNumberFormat="1" applyFont="1" applyFill="1"/>
    <xf numFmtId="0" fontId="7" fillId="9" borderId="0" xfId="0" applyFont="1" applyFill="1"/>
    <xf numFmtId="0" fontId="3" fillId="9" borderId="1" xfId="0" applyFont="1" applyFill="1" applyBorder="1" applyAlignment="1">
      <alignment horizontal="center"/>
    </xf>
    <xf numFmtId="0" fontId="3" fillId="9" borderId="1" xfId="0" applyFont="1" applyFill="1" applyBorder="1"/>
    <xf numFmtId="164" fontId="3" fillId="9" borderId="1" xfId="1" applyFont="1" applyFill="1" applyBorder="1" applyAlignment="1">
      <alignment horizontal="center"/>
    </xf>
    <xf numFmtId="0" fontId="3" fillId="0" borderId="0" xfId="0" applyFont="1" applyAlignment="1">
      <alignment wrapText="1"/>
    </xf>
    <xf numFmtId="164" fontId="36" fillId="0" borderId="0" xfId="0" applyNumberFormat="1" applyFont="1" applyBorder="1" applyAlignment="1">
      <alignment horizontal="center"/>
    </xf>
    <xf numFmtId="164" fontId="3" fillId="0" borderId="0" xfId="1" applyFont="1" applyFill="1" applyBorder="1" applyAlignment="1"/>
    <xf numFmtId="0" fontId="0" fillId="0" borderId="0" xfId="0" applyFill="1" applyBorder="1"/>
    <xf numFmtId="0" fontId="2" fillId="2" borderId="12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46" fillId="0" borderId="0" xfId="0" applyFont="1" applyFill="1" applyBorder="1" applyAlignment="1">
      <alignment horizontal="center" wrapText="1"/>
    </xf>
    <xf numFmtId="164" fontId="47" fillId="0" borderId="0" xfId="0" applyNumberFormat="1" applyFont="1" applyFill="1" applyBorder="1"/>
    <xf numFmtId="0" fontId="0" fillId="9" borderId="0" xfId="0" applyFill="1" applyBorder="1"/>
    <xf numFmtId="14" fontId="40" fillId="0" borderId="0" xfId="5" applyNumberFormat="1" applyFont="1" applyFill="1"/>
    <xf numFmtId="44" fontId="43" fillId="0" borderId="0" xfId="5" applyNumberFormat="1" applyFont="1" applyFill="1"/>
    <xf numFmtId="0" fontId="39" fillId="0" borderId="0" xfId="5" applyFont="1" applyFill="1"/>
    <xf numFmtId="0" fontId="39" fillId="0" borderId="0" xfId="5" applyFont="1" applyFill="1" applyAlignment="1">
      <alignment horizontal="center"/>
    </xf>
    <xf numFmtId="14" fontId="39" fillId="0" borderId="0" xfId="5" applyNumberFormat="1" applyFont="1" applyFill="1" applyAlignment="1">
      <alignment horizontal="center"/>
    </xf>
    <xf numFmtId="0" fontId="0" fillId="0" borderId="0" xfId="5" applyFont="1" applyFill="1"/>
    <xf numFmtId="3" fontId="35" fillId="0" borderId="1" xfId="0" applyNumberFormat="1" applyFont="1" applyBorder="1"/>
    <xf numFmtId="3" fontId="3" fillId="0" borderId="0" xfId="0" applyNumberFormat="1" applyFont="1"/>
    <xf numFmtId="0" fontId="2" fillId="2" borderId="13" xfId="0" applyFont="1" applyFill="1" applyBorder="1" applyAlignment="1">
      <alignment horizontal="center" vertical="center"/>
    </xf>
    <xf numFmtId="8" fontId="0" fillId="5" borderId="0" xfId="4" applyNumberFormat="1" applyFont="1" applyFill="1" applyAlignment="1">
      <alignment vertical="center"/>
    </xf>
    <xf numFmtId="168" fontId="15" fillId="0" borderId="0" xfId="5" applyNumberFormat="1" applyFont="1" applyAlignment="1">
      <alignment horizontal="center"/>
    </xf>
    <xf numFmtId="0" fontId="15" fillId="0" borderId="1" xfId="5" applyFont="1" applyBorder="1"/>
    <xf numFmtId="168" fontId="15" fillId="0" borderId="1" xfId="5" applyNumberFormat="1" applyFont="1" applyBorder="1" applyAlignment="1">
      <alignment horizontal="center"/>
    </xf>
    <xf numFmtId="0" fontId="15" fillId="0" borderId="1" xfId="5" applyFont="1" applyBorder="1" applyAlignment="1">
      <alignment horizontal="center"/>
    </xf>
    <xf numFmtId="0" fontId="14" fillId="0" borderId="1" xfId="5" applyBorder="1"/>
    <xf numFmtId="0" fontId="14" fillId="0" borderId="0" xfId="5" applyAlignment="1">
      <alignment horizontal="center" vertical="center"/>
    </xf>
    <xf numFmtId="167" fontId="15" fillId="0" borderId="0" xfId="5" applyNumberFormat="1" applyFont="1" applyAlignment="1">
      <alignment horizontal="center"/>
    </xf>
    <xf numFmtId="17" fontId="14" fillId="0" borderId="0" xfId="5" applyNumberFormat="1" applyAlignment="1">
      <alignment horizontal="center" vertical="center"/>
    </xf>
    <xf numFmtId="0" fontId="15" fillId="0" borderId="0" xfId="5" applyFont="1" applyAlignment="1">
      <alignment horizontal="center"/>
    </xf>
    <xf numFmtId="0" fontId="16" fillId="6" borderId="0" xfId="5" applyFont="1" applyFill="1"/>
    <xf numFmtId="168" fontId="18" fillId="6" borderId="0" xfId="5" applyNumberFormat="1" applyFont="1" applyFill="1" applyAlignment="1">
      <alignment horizontal="center"/>
    </xf>
    <xf numFmtId="0" fontId="14" fillId="0" borderId="0" xfId="5" applyAlignment="1">
      <alignment horizontal="center"/>
    </xf>
    <xf numFmtId="0" fontId="3" fillId="0" borderId="19" xfId="0" applyFont="1" applyBorder="1"/>
    <xf numFmtId="0" fontId="3" fillId="3" borderId="19" xfId="0" applyFont="1" applyFill="1" applyBorder="1"/>
    <xf numFmtId="0" fontId="4" fillId="0" borderId="19" xfId="0" applyFont="1" applyBorder="1"/>
    <xf numFmtId="0" fontId="3" fillId="0" borderId="20" xfId="0" applyFont="1" applyBorder="1"/>
    <xf numFmtId="0" fontId="3" fillId="0" borderId="21" xfId="0" applyFont="1" applyBorder="1" applyAlignment="1">
      <alignment horizontal="center"/>
    </xf>
    <xf numFmtId="0" fontId="3" fillId="0" borderId="21" xfId="0" applyFont="1" applyBorder="1"/>
    <xf numFmtId="3" fontId="3" fillId="0" borderId="21" xfId="0" applyNumberFormat="1" applyFont="1" applyBorder="1"/>
    <xf numFmtId="0" fontId="3" fillId="0" borderId="16" xfId="0" applyFont="1" applyBorder="1"/>
    <xf numFmtId="0" fontId="3" fillId="0" borderId="17" xfId="0" applyFont="1" applyBorder="1" applyAlignment="1">
      <alignment horizontal="center"/>
    </xf>
    <xf numFmtId="0" fontId="3" fillId="0" borderId="17" xfId="0" applyFont="1" applyBorder="1"/>
    <xf numFmtId="164" fontId="3" fillId="0" borderId="17" xfId="1" applyFont="1" applyFill="1" applyBorder="1" applyAlignment="1">
      <alignment horizontal="center"/>
    </xf>
    <xf numFmtId="164" fontId="3" fillId="0" borderId="17" xfId="1" applyFont="1" applyFill="1" applyBorder="1" applyAlignment="1"/>
    <xf numFmtId="3" fontId="3" fillId="0" borderId="17" xfId="0" applyNumberFormat="1" applyFont="1" applyBorder="1"/>
    <xf numFmtId="0" fontId="3" fillId="9" borderId="19" xfId="0" applyFont="1" applyFill="1" applyBorder="1"/>
    <xf numFmtId="0" fontId="3" fillId="0" borderId="19" xfId="0" applyFont="1" applyFill="1" applyBorder="1"/>
    <xf numFmtId="10" fontId="0" fillId="0" borderId="0" xfId="51" applyNumberFormat="1" applyFont="1"/>
    <xf numFmtId="0" fontId="0" fillId="0" borderId="22" xfId="0" applyBorder="1"/>
    <xf numFmtId="0" fontId="2" fillId="7" borderId="23" xfId="0" applyFont="1" applyFill="1" applyBorder="1" applyAlignment="1">
      <alignment horizontal="center" vertical="center" wrapText="1"/>
    </xf>
    <xf numFmtId="164" fontId="3" fillId="9" borderId="11" xfId="0" applyNumberFormat="1" applyFont="1" applyFill="1" applyBorder="1"/>
    <xf numFmtId="164" fontId="3" fillId="0" borderId="11" xfId="0" applyNumberFormat="1" applyFont="1" applyFill="1" applyBorder="1"/>
    <xf numFmtId="0" fontId="3" fillId="0" borderId="16" xfId="0" applyFont="1" applyFill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164" fontId="3" fillId="0" borderId="18" xfId="0" applyNumberFormat="1" applyFont="1" applyFill="1" applyBorder="1"/>
    <xf numFmtId="0" fontId="3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/>
    <xf numFmtId="164" fontId="3" fillId="0" borderId="22" xfId="0" applyNumberFormat="1" applyFont="1" applyFill="1" applyBorder="1"/>
    <xf numFmtId="0" fontId="56" fillId="0" borderId="0" xfId="0" applyFont="1"/>
    <xf numFmtId="0" fontId="0" fillId="0" borderId="1" xfId="0" applyFill="1" applyBorder="1"/>
    <xf numFmtId="0" fontId="8" fillId="0" borderId="0" xfId="0" applyFont="1" applyAlignment="1">
      <alignment horizontal="left" vertical="top" indent="1"/>
    </xf>
    <xf numFmtId="0" fontId="3" fillId="46" borderId="19" xfId="0" applyFont="1" applyFill="1" applyBorder="1"/>
    <xf numFmtId="0" fontId="3" fillId="46" borderId="1" xfId="0" applyFont="1" applyFill="1" applyBorder="1" applyAlignment="1">
      <alignment horizontal="center"/>
    </xf>
    <xf numFmtId="0" fontId="3" fillId="46" borderId="1" xfId="0" applyFont="1" applyFill="1" applyBorder="1"/>
    <xf numFmtId="164" fontId="3" fillId="46" borderId="1" xfId="1" applyFont="1" applyFill="1" applyBorder="1" applyAlignment="1">
      <alignment horizontal="center"/>
    </xf>
    <xf numFmtId="164" fontId="3" fillId="46" borderId="1" xfId="1" applyFont="1" applyFill="1" applyBorder="1" applyAlignment="1"/>
    <xf numFmtId="3" fontId="3" fillId="46" borderId="1" xfId="0" applyNumberFormat="1" applyFont="1" applyFill="1" applyBorder="1"/>
    <xf numFmtId="165" fontId="3" fillId="0" borderId="21" xfId="0" applyNumberFormat="1" applyFont="1" applyBorder="1"/>
    <xf numFmtId="164" fontId="0" fillId="0" borderId="0" xfId="0" applyNumberFormat="1"/>
    <xf numFmtId="2" fontId="2" fillId="2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wrapText="1"/>
    </xf>
    <xf numFmtId="17" fontId="0" fillId="0" borderId="0" xfId="0" applyNumberFormat="1"/>
    <xf numFmtId="0" fontId="57" fillId="0" borderId="0" xfId="58"/>
    <xf numFmtId="0" fontId="19" fillId="13" borderId="0" xfId="58" applyFont="1" applyFill="1"/>
    <xf numFmtId="0" fontId="15" fillId="13" borderId="0" xfId="58" applyFont="1" applyFill="1"/>
    <xf numFmtId="0" fontId="16" fillId="0" borderId="0" xfId="58" applyFont="1"/>
    <xf numFmtId="165" fontId="17" fillId="12" borderId="0" xfId="58" applyNumberFormat="1" applyFont="1" applyFill="1"/>
    <xf numFmtId="167" fontId="49" fillId="0" borderId="0" xfId="58" applyNumberFormat="1" applyFont="1" applyAlignment="1">
      <alignment vertical="center"/>
    </xf>
    <xf numFmtId="165" fontId="17" fillId="7" borderId="0" xfId="58" applyNumberFormat="1" applyFont="1" applyFill="1"/>
    <xf numFmtId="2" fontId="3" fillId="0" borderId="14" xfId="0" applyNumberFormat="1" applyFont="1" applyBorder="1" applyAlignment="1">
      <alignment horizontal="center"/>
    </xf>
    <xf numFmtId="2" fontId="3" fillId="0" borderId="15" xfId="0" applyNumberFormat="1" applyFont="1" applyBorder="1"/>
    <xf numFmtId="2" fontId="3" fillId="47" borderId="15" xfId="0" applyNumberFormat="1" applyFont="1" applyFill="1" applyBorder="1" applyProtection="1">
      <protection locked="0"/>
    </xf>
    <xf numFmtId="0" fontId="0" fillId="0" borderId="26" xfId="0" applyBorder="1"/>
    <xf numFmtId="0" fontId="0" fillId="0" borderId="27" xfId="0" applyBorder="1"/>
    <xf numFmtId="164" fontId="3" fillId="46" borderId="1" xfId="1" applyFont="1" applyFill="1" applyBorder="1" applyAlignment="1" applyProtection="1"/>
    <xf numFmtId="164" fontId="0" fillId="0" borderId="0" xfId="1" applyFont="1"/>
    <xf numFmtId="2" fontId="3" fillId="0" borderId="0" xfId="0" applyNumberFormat="1" applyFont="1"/>
    <xf numFmtId="0" fontId="3" fillId="0" borderId="0" xfId="0" applyFont="1" applyAlignment="1">
      <alignment horizontal="center"/>
    </xf>
    <xf numFmtId="164" fontId="3" fillId="9" borderId="1" xfId="1" applyFont="1" applyFill="1" applyBorder="1" applyAlignment="1"/>
    <xf numFmtId="0" fontId="3" fillId="0" borderId="0" xfId="0" applyFont="1" applyFill="1"/>
    <xf numFmtId="3" fontId="3" fillId="3" borderId="24" xfId="0" applyNumberFormat="1" applyFont="1" applyFill="1" applyBorder="1"/>
    <xf numFmtId="3" fontId="3" fillId="46" borderId="24" xfId="0" applyNumberFormat="1" applyFont="1" applyFill="1" applyBorder="1"/>
    <xf numFmtId="3" fontId="3" fillId="3" borderId="29" xfId="0" applyNumberFormat="1" applyFont="1" applyFill="1" applyBorder="1"/>
    <xf numFmtId="3" fontId="3" fillId="46" borderId="29" xfId="0" applyNumberFormat="1" applyFont="1" applyFill="1" applyBorder="1"/>
    <xf numFmtId="0" fontId="3" fillId="0" borderId="30" xfId="0" applyFont="1" applyBorder="1"/>
    <xf numFmtId="0" fontId="3" fillId="0" borderId="31" xfId="0" applyFont="1" applyBorder="1" applyAlignment="1">
      <alignment horizontal="center"/>
    </xf>
    <xf numFmtId="0" fontId="3" fillId="0" borderId="31" xfId="0" applyFont="1" applyBorder="1"/>
    <xf numFmtId="164" fontId="3" fillId="0" borderId="31" xfId="1" applyFont="1" applyFill="1" applyBorder="1" applyAlignment="1">
      <alignment horizontal="center"/>
    </xf>
    <xf numFmtId="164" fontId="3" fillId="0" borderId="31" xfId="1" applyFont="1" applyFill="1" applyBorder="1" applyAlignment="1"/>
    <xf numFmtId="0" fontId="3" fillId="46" borderId="30" xfId="0" applyFont="1" applyFill="1" applyBorder="1"/>
    <xf numFmtId="0" fontId="3" fillId="46" borderId="31" xfId="0" applyFont="1" applyFill="1" applyBorder="1" applyAlignment="1">
      <alignment horizontal="center"/>
    </xf>
    <xf numFmtId="0" fontId="3" fillId="46" borderId="31" xfId="0" applyFont="1" applyFill="1" applyBorder="1"/>
    <xf numFmtId="164" fontId="3" fillId="46" borderId="31" xfId="1" applyFont="1" applyFill="1" applyBorder="1" applyAlignment="1">
      <alignment horizontal="center"/>
    </xf>
    <xf numFmtId="164" fontId="3" fillId="46" borderId="31" xfId="1" applyFont="1" applyFill="1" applyBorder="1" applyAlignment="1"/>
    <xf numFmtId="164" fontId="3" fillId="0" borderId="31" xfId="1" applyFont="1" applyFill="1" applyBorder="1" applyAlignment="1" applyProtection="1"/>
    <xf numFmtId="0" fontId="3" fillId="0" borderId="33" xfId="0" applyFont="1" applyBorder="1"/>
    <xf numFmtId="0" fontId="3" fillId="0" borderId="34" xfId="0" applyFont="1" applyBorder="1" applyAlignment="1">
      <alignment horizontal="center"/>
    </xf>
    <xf numFmtId="0" fontId="3" fillId="0" borderId="34" xfId="0" applyFont="1" applyBorder="1"/>
    <xf numFmtId="164" fontId="3" fillId="0" borderId="34" xfId="1" applyFont="1" applyFill="1" applyBorder="1" applyAlignment="1">
      <alignment horizontal="center"/>
    </xf>
    <xf numFmtId="164" fontId="3" fillId="0" borderId="34" xfId="1" applyFont="1" applyFill="1" applyBorder="1" applyAlignment="1"/>
    <xf numFmtId="0" fontId="3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7" xfId="0" applyFont="1" applyBorder="1"/>
    <xf numFmtId="164" fontId="3" fillId="0" borderId="37" xfId="1" applyFont="1" applyFill="1" applyBorder="1" applyAlignment="1">
      <alignment horizontal="center"/>
    </xf>
    <xf numFmtId="164" fontId="3" fillId="0" borderId="37" xfId="1" applyFont="1" applyFill="1" applyBorder="1" applyAlignment="1"/>
    <xf numFmtId="0" fontId="3" fillId="3" borderId="38" xfId="0" applyFont="1" applyFill="1" applyBorder="1"/>
    <xf numFmtId="0" fontId="3" fillId="3" borderId="13" xfId="0" applyFont="1" applyFill="1" applyBorder="1"/>
    <xf numFmtId="164" fontId="3" fillId="3" borderId="13" xfId="1" applyFont="1" applyFill="1" applyBorder="1" applyAlignment="1">
      <alignment horizontal="center"/>
    </xf>
    <xf numFmtId="164" fontId="3" fillId="3" borderId="39" xfId="1" applyFont="1" applyFill="1" applyBorder="1" applyAlignment="1"/>
    <xf numFmtId="164" fontId="3" fillId="3" borderId="12" xfId="1" applyFont="1" applyFill="1" applyBorder="1" applyAlignment="1"/>
    <xf numFmtId="0" fontId="3" fillId="0" borderId="38" xfId="0" applyFont="1" applyFill="1" applyBorder="1"/>
    <xf numFmtId="0" fontId="3" fillId="0" borderId="13" xfId="0" applyFont="1" applyFill="1" applyBorder="1" applyAlignment="1">
      <alignment horizontal="center"/>
    </xf>
    <xf numFmtId="0" fontId="3" fillId="0" borderId="13" xfId="0" applyFont="1" applyFill="1" applyBorder="1"/>
    <xf numFmtId="164" fontId="3" fillId="0" borderId="13" xfId="1" applyFont="1" applyFill="1" applyBorder="1" applyAlignment="1">
      <alignment horizontal="center"/>
    </xf>
    <xf numFmtId="164" fontId="3" fillId="0" borderId="39" xfId="1" applyFont="1" applyFill="1" applyBorder="1" applyAlignment="1"/>
    <xf numFmtId="164" fontId="3" fillId="0" borderId="12" xfId="1" applyFont="1" applyFill="1" applyBorder="1" applyAlignment="1"/>
    <xf numFmtId="0" fontId="3" fillId="3" borderId="16" xfId="0" applyFont="1" applyFill="1" applyBorder="1"/>
    <xf numFmtId="0" fontId="3" fillId="3" borderId="17" xfId="0" applyFont="1" applyFill="1" applyBorder="1"/>
    <xf numFmtId="164" fontId="3" fillId="3" borderId="17" xfId="1" applyFont="1" applyFill="1" applyBorder="1" applyAlignment="1">
      <alignment horizontal="center"/>
    </xf>
    <xf numFmtId="164" fontId="3" fillId="3" borderId="18" xfId="1" applyFont="1" applyFill="1" applyBorder="1" applyAlignment="1"/>
    <xf numFmtId="164" fontId="3" fillId="0" borderId="21" xfId="1" applyFont="1" applyFill="1" applyBorder="1" applyAlignment="1">
      <alignment horizontal="center"/>
    </xf>
    <xf numFmtId="164" fontId="3" fillId="0" borderId="22" xfId="1" applyFont="1" applyFill="1" applyBorder="1" applyAlignment="1"/>
    <xf numFmtId="164" fontId="3" fillId="3" borderId="40" xfId="1" applyFont="1" applyFill="1" applyBorder="1" applyAlignment="1"/>
    <xf numFmtId="164" fontId="3" fillId="0" borderId="41" xfId="1" applyFont="1" applyFill="1" applyBorder="1" applyAlignment="1"/>
    <xf numFmtId="164" fontId="3" fillId="0" borderId="39" xfId="1" applyFont="1" applyFill="1" applyBorder="1" applyAlignment="1" applyProtection="1"/>
    <xf numFmtId="164" fontId="3" fillId="0" borderId="18" xfId="1" applyFont="1" applyFill="1" applyBorder="1" applyAlignment="1"/>
    <xf numFmtId="164" fontId="3" fillId="0" borderId="40" xfId="1" applyFont="1" applyFill="1" applyBorder="1" applyAlignment="1"/>
    <xf numFmtId="165" fontId="3" fillId="0" borderId="1" xfId="0" applyNumberFormat="1" applyFont="1" applyBorder="1"/>
    <xf numFmtId="165" fontId="58" fillId="0" borderId="1" xfId="0" applyNumberFormat="1" applyFont="1" applyBorder="1"/>
    <xf numFmtId="165" fontId="17" fillId="0" borderId="0" xfId="58" applyNumberFormat="1" applyFont="1" applyFill="1"/>
    <xf numFmtId="0" fontId="48" fillId="0" borderId="0" xfId="58" applyFont="1" applyFill="1"/>
    <xf numFmtId="0" fontId="3" fillId="0" borderId="14" xfId="0" applyFont="1" applyBorder="1" applyAlignment="1">
      <alignment horizontal="center"/>
    </xf>
    <xf numFmtId="0" fontId="19" fillId="13" borderId="0" xfId="5" applyFont="1" applyFill="1"/>
    <xf numFmtId="0" fontId="15" fillId="13" borderId="0" xfId="5" applyFont="1" applyFill="1"/>
    <xf numFmtId="0" fontId="16" fillId="0" borderId="0" xfId="5" applyFont="1"/>
    <xf numFmtId="165" fontId="17" fillId="12" borderId="0" xfId="5" applyNumberFormat="1" applyFont="1" applyFill="1"/>
    <xf numFmtId="0" fontId="18" fillId="1" borderId="1" xfId="5" applyFont="1" applyFill="1" applyBorder="1" applyAlignment="1">
      <alignment horizontal="center"/>
    </xf>
    <xf numFmtId="167" fontId="15" fillId="0" borderId="1" xfId="5" applyNumberFormat="1" applyFont="1" applyBorder="1" applyAlignment="1">
      <alignment horizontal="center"/>
    </xf>
    <xf numFmtId="0" fontId="14" fillId="0" borderId="1" xfId="5" applyBorder="1" applyAlignment="1">
      <alignment horizontal="center"/>
    </xf>
    <xf numFmtId="0" fontId="14" fillId="0" borderId="1" xfId="5" applyBorder="1" applyAlignment="1">
      <alignment horizontal="center" vertical="center"/>
    </xf>
    <xf numFmtId="167" fontId="49" fillId="0" borderId="0" xfId="5" applyNumberFormat="1" applyFont="1" applyAlignment="1">
      <alignment vertical="center"/>
    </xf>
    <xf numFmtId="165" fontId="17" fillId="7" borderId="0" xfId="5" applyNumberFormat="1" applyFont="1" applyFill="1"/>
    <xf numFmtId="0" fontId="15" fillId="0" borderId="37" xfId="5" applyFont="1" applyBorder="1"/>
    <xf numFmtId="165" fontId="17" fillId="0" borderId="0" xfId="5" applyNumberFormat="1" applyFont="1" applyFill="1"/>
    <xf numFmtId="0" fontId="48" fillId="0" borderId="0" xfId="5" applyFont="1" applyFill="1"/>
    <xf numFmtId="0" fontId="14" fillId="0" borderId="1" xfId="5" applyFill="1" applyBorder="1"/>
    <xf numFmtId="0" fontId="15" fillId="0" borderId="1" xfId="5" applyFont="1" applyFill="1" applyBorder="1"/>
    <xf numFmtId="167" fontId="15" fillId="0" borderId="1" xfId="5" applyNumberFormat="1" applyFont="1" applyFill="1" applyBorder="1" applyAlignment="1">
      <alignment horizontal="center"/>
    </xf>
    <xf numFmtId="168" fontId="15" fillId="0" borderId="1" xfId="5" applyNumberFormat="1" applyFont="1" applyFill="1" applyBorder="1" applyAlignment="1">
      <alignment horizontal="center"/>
    </xf>
    <xf numFmtId="0" fontId="14" fillId="0" borderId="1" xfId="5" applyFill="1" applyBorder="1" applyAlignment="1">
      <alignment horizontal="center"/>
    </xf>
    <xf numFmtId="0" fontId="14" fillId="0" borderId="1" xfId="5" applyFill="1" applyBorder="1" applyAlignment="1">
      <alignment horizontal="center" vertical="center"/>
    </xf>
    <xf numFmtId="0" fontId="15" fillId="0" borderId="1" xfId="5" applyFont="1" applyFill="1" applyBorder="1" applyAlignment="1">
      <alignment horizontal="center"/>
    </xf>
    <xf numFmtId="0" fontId="15" fillId="0" borderId="37" xfId="5" applyFont="1" applyFill="1" applyBorder="1"/>
    <xf numFmtId="168" fontId="15" fillId="0" borderId="0" xfId="5" applyNumberFormat="1" applyFont="1" applyFill="1" applyAlignment="1">
      <alignment horizontal="center"/>
    </xf>
    <xf numFmtId="164" fontId="3" fillId="0" borderId="11" xfId="0" applyNumberFormat="1" applyFont="1" applyBorder="1"/>
    <xf numFmtId="0" fontId="3" fillId="0" borderId="42" xfId="0" applyFont="1" applyBorder="1" applyAlignment="1">
      <alignment horizontal="center"/>
    </xf>
    <xf numFmtId="0" fontId="3" fillId="8" borderId="11" xfId="0" applyFont="1" applyFill="1" applyBorder="1"/>
    <xf numFmtId="0" fontId="3" fillId="8" borderId="42" xfId="0" applyFont="1" applyFill="1" applyBorder="1" applyAlignment="1">
      <alignment horizontal="center"/>
    </xf>
    <xf numFmtId="164" fontId="3" fillId="46" borderId="11" xfId="0" applyNumberFormat="1" applyFont="1" applyFill="1" applyBorder="1"/>
    <xf numFmtId="0" fontId="3" fillId="46" borderId="42" xfId="0" applyFont="1" applyFill="1" applyBorder="1" applyAlignment="1">
      <alignment horizontal="center"/>
    </xf>
    <xf numFmtId="0" fontId="3" fillId="46" borderId="0" xfId="0" applyFont="1" applyFill="1"/>
    <xf numFmtId="164" fontId="4" fillId="46" borderId="1" xfId="1" applyFont="1" applyFill="1" applyBorder="1" applyAlignment="1">
      <alignment horizontal="center"/>
    </xf>
    <xf numFmtId="3" fontId="3" fillId="0" borderId="31" xfId="0" applyNumberFormat="1" applyFont="1" applyBorder="1"/>
    <xf numFmtId="164" fontId="3" fillId="0" borderId="32" xfId="0" applyNumberFormat="1" applyFont="1" applyBorder="1"/>
    <xf numFmtId="164" fontId="3" fillId="0" borderId="21" xfId="0" applyNumberFormat="1" applyFont="1" applyBorder="1"/>
    <xf numFmtId="0" fontId="3" fillId="0" borderId="41" xfId="0" applyFont="1" applyBorder="1" applyAlignment="1">
      <alignment horizontal="center"/>
    </xf>
    <xf numFmtId="0" fontId="0" fillId="0" borderId="0" xfId="0" applyAlignment="1">
      <alignment horizontal="right"/>
    </xf>
    <xf numFmtId="4" fontId="3" fillId="0" borderId="0" xfId="0" applyNumberFormat="1" applyFont="1"/>
    <xf numFmtId="4" fontId="0" fillId="0" borderId="0" xfId="0" applyNumberFormat="1"/>
    <xf numFmtId="164" fontId="3" fillId="0" borderId="35" xfId="0" applyNumberFormat="1" applyFont="1" applyBorder="1"/>
    <xf numFmtId="0" fontId="3" fillId="0" borderId="44" xfId="0" applyFont="1" applyBorder="1" applyAlignment="1">
      <alignment horizontal="center"/>
    </xf>
    <xf numFmtId="0" fontId="2" fillId="2" borderId="3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wrapText="1"/>
    </xf>
    <xf numFmtId="2" fontId="2" fillId="2" borderId="13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wrapText="1"/>
    </xf>
    <xf numFmtId="2" fontId="3" fillId="2" borderId="13" xfId="0" applyNumberFormat="1" applyFont="1" applyFill="1" applyBorder="1"/>
    <xf numFmtId="0" fontId="2" fillId="7" borderId="13" xfId="0" applyFont="1" applyFill="1" applyBorder="1" applyAlignment="1">
      <alignment horizontal="center" vertical="center" wrapText="1"/>
    </xf>
    <xf numFmtId="0" fontId="46" fillId="7" borderId="13" xfId="0" applyFont="1" applyFill="1" applyBorder="1" applyAlignment="1">
      <alignment horizontal="center" wrapText="1"/>
    </xf>
    <xf numFmtId="0" fontId="2" fillId="7" borderId="39" xfId="0" applyFont="1" applyFill="1" applyBorder="1" applyAlignment="1">
      <alignment horizontal="center" vertical="center" wrapText="1"/>
    </xf>
    <xf numFmtId="164" fontId="3" fillId="0" borderId="18" xfId="0" applyNumberFormat="1" applyFont="1" applyBorder="1"/>
    <xf numFmtId="0" fontId="3" fillId="0" borderId="40" xfId="0" applyFont="1" applyBorder="1" applyAlignment="1">
      <alignment horizontal="center"/>
    </xf>
    <xf numFmtId="0" fontId="3" fillId="0" borderId="27" xfId="0" applyFont="1" applyBorder="1"/>
    <xf numFmtId="0" fontId="2" fillId="0" borderId="45" xfId="0" applyFont="1" applyBorder="1"/>
    <xf numFmtId="0" fontId="3" fillId="0" borderId="45" xfId="0" applyFont="1" applyBorder="1"/>
    <xf numFmtId="0" fontId="3" fillId="46" borderId="45" xfId="0" applyFont="1" applyFill="1" applyBorder="1"/>
    <xf numFmtId="0" fontId="37" fillId="0" borderId="0" xfId="0" applyFont="1" applyBorder="1"/>
    <xf numFmtId="0" fontId="3" fillId="0" borderId="46" xfId="0" applyFont="1" applyBorder="1"/>
    <xf numFmtId="0" fontId="3" fillId="9" borderId="42" xfId="0" applyFont="1" applyFill="1" applyBorder="1" applyAlignment="1">
      <alignment horizontal="center"/>
    </xf>
    <xf numFmtId="0" fontId="3" fillId="9" borderId="45" xfId="0" applyFont="1" applyFill="1" applyBorder="1"/>
    <xf numFmtId="3" fontId="3" fillId="0" borderId="24" xfId="0" applyNumberFormat="1" applyFont="1" applyBorder="1"/>
    <xf numFmtId="3" fontId="4" fillId="0" borderId="24" xfId="0" applyNumberFormat="1" applyFont="1" applyBorder="1"/>
    <xf numFmtId="3" fontId="3" fillId="0" borderId="29" xfId="0" applyNumberFormat="1" applyFont="1" applyBorder="1"/>
    <xf numFmtId="0" fontId="3" fillId="0" borderId="47" xfId="0" applyFont="1" applyBorder="1"/>
    <xf numFmtId="0" fontId="3" fillId="0" borderId="15" xfId="0" applyFont="1" applyBorder="1" applyAlignment="1">
      <alignment horizontal="center"/>
    </xf>
    <xf numFmtId="0" fontId="3" fillId="0" borderId="15" xfId="0" applyFont="1" applyBorder="1"/>
    <xf numFmtId="164" fontId="3" fillId="0" borderId="15" xfId="1" applyFont="1" applyFill="1" applyBorder="1" applyAlignment="1">
      <alignment horizontal="center"/>
    </xf>
    <xf numFmtId="164" fontId="3" fillId="0" borderId="15" xfId="1" applyFont="1" applyFill="1" applyBorder="1" applyAlignment="1"/>
    <xf numFmtId="164" fontId="3" fillId="0" borderId="48" xfId="0" applyNumberFormat="1" applyFont="1" applyBorder="1"/>
    <xf numFmtId="0" fontId="3" fillId="0" borderId="23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164" fontId="3" fillId="46" borderId="32" xfId="0" applyNumberFormat="1" applyFont="1" applyFill="1" applyBorder="1"/>
    <xf numFmtId="0" fontId="3" fillId="46" borderId="49" xfId="0" applyFont="1" applyFill="1" applyBorder="1" applyAlignment="1">
      <alignment horizontal="center"/>
    </xf>
    <xf numFmtId="0" fontId="4" fillId="0" borderId="30" xfId="0" applyFont="1" applyBorder="1"/>
    <xf numFmtId="0" fontId="4" fillId="0" borderId="31" xfId="0" applyFont="1" applyBorder="1" applyAlignment="1">
      <alignment horizontal="center"/>
    </xf>
    <xf numFmtId="0" fontId="4" fillId="0" borderId="31" xfId="0" applyFont="1" applyBorder="1"/>
    <xf numFmtId="164" fontId="4" fillId="0" borderId="31" xfId="1" applyFont="1" applyFill="1" applyBorder="1" applyAlignment="1"/>
    <xf numFmtId="164" fontId="3" fillId="0" borderId="25" xfId="0" applyNumberFormat="1" applyFont="1" applyBorder="1"/>
    <xf numFmtId="0" fontId="3" fillId="0" borderId="43" xfId="0" applyFont="1" applyBorder="1" applyAlignment="1">
      <alignment horizontal="center"/>
    </xf>
    <xf numFmtId="0" fontId="3" fillId="46" borderId="36" xfId="0" applyFont="1" applyFill="1" applyBorder="1"/>
    <xf numFmtId="0" fontId="3" fillId="46" borderId="37" xfId="0" applyFont="1" applyFill="1" applyBorder="1" applyAlignment="1">
      <alignment horizontal="center"/>
    </xf>
    <xf numFmtId="0" fontId="3" fillId="46" borderId="37" xfId="0" applyFont="1" applyFill="1" applyBorder="1"/>
    <xf numFmtId="164" fontId="3" fillId="46" borderId="37" xfId="1" applyFont="1" applyFill="1" applyBorder="1" applyAlignment="1">
      <alignment horizontal="center"/>
    </xf>
    <xf numFmtId="164" fontId="3" fillId="46" borderId="37" xfId="1" applyFont="1" applyFill="1" applyBorder="1" applyAlignment="1"/>
    <xf numFmtId="164" fontId="3" fillId="46" borderId="25" xfId="0" applyNumberFormat="1" applyFont="1" applyFill="1" applyBorder="1"/>
    <xf numFmtId="0" fontId="3" fillId="46" borderId="43" xfId="0" applyFont="1" applyFill="1" applyBorder="1" applyAlignment="1">
      <alignment horizontal="center"/>
    </xf>
    <xf numFmtId="164" fontId="3" fillId="0" borderId="34" xfId="1" applyFont="1" applyFill="1" applyBorder="1" applyAlignment="1" applyProtection="1"/>
    <xf numFmtId="0" fontId="3" fillId="46" borderId="33" xfId="0" applyFont="1" applyFill="1" applyBorder="1"/>
    <xf numFmtId="0" fontId="3" fillId="46" borderId="34" xfId="0" applyFont="1" applyFill="1" applyBorder="1" applyAlignment="1">
      <alignment horizontal="center"/>
    </xf>
    <xf numFmtId="0" fontId="3" fillId="46" borderId="34" xfId="0" applyFont="1" applyFill="1" applyBorder="1"/>
    <xf numFmtId="164" fontId="3" fillId="46" borderId="34" xfId="1" applyFont="1" applyFill="1" applyBorder="1" applyAlignment="1">
      <alignment horizontal="center"/>
    </xf>
    <xf numFmtId="164" fontId="3" fillId="46" borderId="34" xfId="1" applyFont="1" applyFill="1" applyBorder="1" applyAlignment="1"/>
    <xf numFmtId="164" fontId="3" fillId="46" borderId="35" xfId="0" applyNumberFormat="1" applyFont="1" applyFill="1" applyBorder="1"/>
    <xf numFmtId="0" fontId="3" fillId="46" borderId="44" xfId="0" applyFont="1" applyFill="1" applyBorder="1" applyAlignment="1">
      <alignment horizontal="center"/>
    </xf>
    <xf numFmtId="164" fontId="3" fillId="46" borderId="34" xfId="1" applyFont="1" applyFill="1" applyBorder="1" applyAlignment="1" applyProtection="1"/>
    <xf numFmtId="0" fontId="3" fillId="3" borderId="20" xfId="0" applyFont="1" applyFill="1" applyBorder="1"/>
    <xf numFmtId="0" fontId="3" fillId="3" borderId="21" xfId="0" applyFont="1" applyFill="1" applyBorder="1"/>
    <xf numFmtId="164" fontId="3" fillId="3" borderId="21" xfId="1" applyFont="1" applyFill="1" applyBorder="1" applyAlignment="1">
      <alignment horizontal="center"/>
    </xf>
    <xf numFmtId="164" fontId="3" fillId="3" borderId="22" xfId="1" applyFont="1" applyFill="1" applyBorder="1" applyAlignment="1"/>
    <xf numFmtId="164" fontId="3" fillId="3" borderId="41" xfId="1" applyFont="1" applyFill="1" applyBorder="1" applyAlignment="1"/>
    <xf numFmtId="164" fontId="3" fillId="0" borderId="40" xfId="0" applyNumberFormat="1" applyFont="1" applyBorder="1"/>
    <xf numFmtId="0" fontId="2" fillId="0" borderId="27" xfId="0" applyFont="1" applyBorder="1"/>
    <xf numFmtId="0" fontId="3" fillId="8" borderId="41" xfId="0" applyFont="1" applyFill="1" applyBorder="1"/>
    <xf numFmtId="0" fontId="3" fillId="8" borderId="41" xfId="0" applyFont="1" applyFill="1" applyBorder="1" applyAlignment="1">
      <alignment horizontal="center"/>
    </xf>
    <xf numFmtId="0" fontId="3" fillId="0" borderId="38" xfId="0" applyFont="1" applyBorder="1"/>
    <xf numFmtId="0" fontId="3" fillId="0" borderId="13" xfId="0" applyFont="1" applyBorder="1" applyAlignment="1">
      <alignment horizontal="center"/>
    </xf>
    <xf numFmtId="0" fontId="3" fillId="0" borderId="13" xfId="0" applyFont="1" applyBorder="1"/>
    <xf numFmtId="164" fontId="3" fillId="0" borderId="12" xfId="0" applyNumberFormat="1" applyFont="1" applyBorder="1"/>
    <xf numFmtId="0" fontId="3" fillId="0" borderId="12" xfId="0" applyFont="1" applyBorder="1" applyAlignment="1">
      <alignment horizontal="center"/>
    </xf>
    <xf numFmtId="0" fontId="3" fillId="0" borderId="50" xfId="0" applyFont="1" applyBorder="1"/>
    <xf numFmtId="164" fontId="3" fillId="0" borderId="41" xfId="0" applyNumberFormat="1" applyFont="1" applyBorder="1"/>
    <xf numFmtId="164" fontId="3" fillId="0" borderId="11" xfId="1" applyFont="1" applyFill="1" applyBorder="1" applyAlignment="1"/>
    <xf numFmtId="164" fontId="3" fillId="0" borderId="42" xfId="1" applyFont="1" applyFill="1" applyBorder="1" applyAlignment="1"/>
    <xf numFmtId="164" fontId="3" fillId="0" borderId="42" xfId="0" applyNumberFormat="1" applyFont="1" applyBorder="1"/>
    <xf numFmtId="0" fontId="2" fillId="0" borderId="46" xfId="0" applyFont="1" applyBorder="1"/>
    <xf numFmtId="164" fontId="3" fillId="3" borderId="11" xfId="1" applyFont="1" applyFill="1" applyBorder="1" applyAlignment="1"/>
    <xf numFmtId="164" fontId="3" fillId="3" borderId="42" xfId="1" applyFont="1" applyFill="1" applyBorder="1" applyAlignment="1"/>
    <xf numFmtId="0" fontId="3" fillId="8" borderId="42" xfId="0" applyFont="1" applyFill="1" applyBorder="1"/>
    <xf numFmtId="0" fontId="2" fillId="0" borderId="50" xfId="0" applyFont="1" applyBorder="1"/>
    <xf numFmtId="0" fontId="3" fillId="8" borderId="12" xfId="0" applyFont="1" applyFill="1" applyBorder="1"/>
    <xf numFmtId="0" fontId="3" fillId="8" borderId="12" xfId="0" applyFont="1" applyFill="1" applyBorder="1" applyAlignment="1">
      <alignment horizontal="center"/>
    </xf>
    <xf numFmtId="2" fontId="3" fillId="2" borderId="51" xfId="0" applyNumberFormat="1" applyFont="1" applyFill="1" applyBorder="1"/>
    <xf numFmtId="2" fontId="3" fillId="2" borderId="51" xfId="0" applyNumberFormat="1" applyFont="1" applyFill="1" applyBorder="1" applyAlignment="1">
      <alignment wrapText="1"/>
    </xf>
    <xf numFmtId="2" fontId="3" fillId="2" borderId="52" xfId="0" applyNumberFormat="1" applyFont="1" applyFill="1" applyBorder="1" applyAlignment="1">
      <alignment wrapText="1"/>
    </xf>
    <xf numFmtId="2" fontId="2" fillId="2" borderId="39" xfId="0" applyNumberFormat="1" applyFont="1" applyFill="1" applyBorder="1" applyAlignment="1">
      <alignment horizontal="center" vertical="center" wrapText="1"/>
    </xf>
    <xf numFmtId="0" fontId="2" fillId="7" borderId="38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2" fontId="2" fillId="2" borderId="50" xfId="0" applyNumberFormat="1" applyFont="1" applyFill="1" applyBorder="1" applyAlignment="1">
      <alignment horizontal="center" vertical="center" wrapText="1"/>
    </xf>
    <xf numFmtId="0" fontId="46" fillId="7" borderId="54" xfId="0" applyFont="1" applyFill="1" applyBorder="1" applyAlignment="1">
      <alignment horizontal="center" wrapText="1"/>
    </xf>
    <xf numFmtId="0" fontId="4" fillId="0" borderId="33" xfId="0" applyFont="1" applyBorder="1"/>
    <xf numFmtId="0" fontId="4" fillId="0" borderId="34" xfId="0" applyFont="1" applyBorder="1" applyAlignment="1">
      <alignment horizontal="center"/>
    </xf>
    <xf numFmtId="0" fontId="4" fillId="0" borderId="34" xfId="0" applyFont="1" applyBorder="1"/>
    <xf numFmtId="164" fontId="3" fillId="0" borderId="12" xfId="0" applyNumberFormat="1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50" xfId="0" applyFont="1" applyFill="1" applyBorder="1"/>
    <xf numFmtId="0" fontId="3" fillId="8" borderId="40" xfId="0" applyFont="1" applyFill="1" applyBorder="1"/>
    <xf numFmtId="0" fontId="3" fillId="8" borderId="40" xfId="0" applyFont="1" applyFill="1" applyBorder="1" applyAlignment="1">
      <alignment horizontal="center"/>
    </xf>
    <xf numFmtId="164" fontId="3" fillId="0" borderId="41" xfId="0" applyNumberFormat="1" applyFont="1" applyFill="1" applyBorder="1"/>
    <xf numFmtId="0" fontId="3" fillId="0" borderId="41" xfId="0" applyFont="1" applyFill="1" applyBorder="1" applyAlignment="1">
      <alignment horizontal="center"/>
    </xf>
    <xf numFmtId="0" fontId="3" fillId="0" borderId="46" xfId="0" applyFont="1" applyFill="1" applyBorder="1"/>
    <xf numFmtId="164" fontId="4" fillId="0" borderId="13" xfId="1" applyFont="1" applyFill="1" applyBorder="1" applyAlignment="1">
      <alignment horizontal="center"/>
    </xf>
    <xf numFmtId="164" fontId="3" fillId="0" borderId="18" xfId="1" applyFont="1" applyFill="1" applyBorder="1" applyAlignment="1" applyProtection="1"/>
    <xf numFmtId="164" fontId="3" fillId="0" borderId="40" xfId="0" applyNumberFormat="1" applyFont="1" applyFill="1" applyBorder="1"/>
    <xf numFmtId="0" fontId="3" fillId="0" borderId="40" xfId="0" applyFont="1" applyFill="1" applyBorder="1" applyAlignment="1">
      <alignment horizontal="center"/>
    </xf>
    <xf numFmtId="0" fontId="3" fillId="0" borderId="27" xfId="0" applyFont="1" applyFill="1" applyBorder="1"/>
    <xf numFmtId="165" fontId="59" fillId="0" borderId="1" xfId="0" applyNumberFormat="1" applyFont="1" applyBorder="1"/>
    <xf numFmtId="0" fontId="3" fillId="0" borderId="0" xfId="0" applyFont="1" applyFill="1" applyBorder="1"/>
    <xf numFmtId="164" fontId="3" fillId="0" borderId="0" xfId="0" applyNumberFormat="1" applyFont="1" applyFill="1" applyBorder="1"/>
    <xf numFmtId="0" fontId="0" fillId="0" borderId="17" xfId="0" applyFill="1" applyBorder="1"/>
    <xf numFmtId="0" fontId="0" fillId="0" borderId="21" xfId="0" applyFill="1" applyBorder="1"/>
    <xf numFmtId="0" fontId="0" fillId="0" borderId="45" xfId="0" applyBorder="1"/>
    <xf numFmtId="0" fontId="0" fillId="0" borderId="55" xfId="0" applyBorder="1"/>
    <xf numFmtId="0" fontId="0" fillId="12" borderId="56" xfId="0" applyFill="1" applyBorder="1"/>
    <xf numFmtId="0" fontId="0" fillId="0" borderId="56" xfId="0" applyBorder="1"/>
    <xf numFmtId="0" fontId="0" fillId="0" borderId="56" xfId="0" applyFill="1" applyBorder="1"/>
    <xf numFmtId="0" fontId="0" fillId="0" borderId="57" xfId="0" applyBorder="1"/>
    <xf numFmtId="0" fontId="3" fillId="0" borderId="1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21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9" borderId="0" xfId="0" applyFont="1" applyFill="1" applyBorder="1"/>
  </cellXfs>
  <cellStyles count="59">
    <cellStyle name="20% - Énfasis1" xfId="24" builtinId="30" customBuiltin="1"/>
    <cellStyle name="20% - Énfasis2" xfId="28" builtinId="34" customBuiltin="1"/>
    <cellStyle name="20% - Énfasis3" xfId="32" builtinId="38" customBuiltin="1"/>
    <cellStyle name="20% - Énfasis4" xfId="36" builtinId="42" customBuiltin="1"/>
    <cellStyle name="20% - Énfasis5" xfId="40" builtinId="46" customBuiltin="1"/>
    <cellStyle name="20% - Énfasis6" xfId="44" builtinId="50" customBuiltin="1"/>
    <cellStyle name="40% - Énfasis1" xfId="25" builtinId="31" customBuiltin="1"/>
    <cellStyle name="40% - Énfasis2" xfId="29" builtinId="35" customBuiltin="1"/>
    <cellStyle name="40% - Énfasis3" xfId="33" builtinId="39" customBuiltin="1"/>
    <cellStyle name="40% - Énfasis4" xfId="37" builtinId="43" customBuiltin="1"/>
    <cellStyle name="40% - Énfasis5" xfId="41" builtinId="47" customBuiltin="1"/>
    <cellStyle name="40% - Énfasis6" xfId="45" builtinId="51" customBuiltin="1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o" xfId="11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1" xfId="7" builtinId="16" customBuiltin="1"/>
    <cellStyle name="Encabezado 4" xfId="10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4" builtinId="20" customBuiltin="1"/>
    <cellStyle name="Excel Built-in Normal" xfId="53" xr:uid="{00000000-0005-0000-0000-00001F000000}"/>
    <cellStyle name="Hipervínculo" xfId="54" xr:uid="{00000000-0005-0000-0000-000020000000}"/>
    <cellStyle name="Incorrecto" xfId="12" builtinId="27" customBuiltin="1"/>
    <cellStyle name="Millares 2" xfId="2" xr:uid="{00000000-0005-0000-0000-000022000000}"/>
    <cellStyle name="Millares 2 2" xfId="47" xr:uid="{00000000-0005-0000-0000-000023000000}"/>
    <cellStyle name="Moneda" xfId="1" builtinId="4"/>
    <cellStyle name="Moneda 2" xfId="4" xr:uid="{00000000-0005-0000-0000-000025000000}"/>
    <cellStyle name="Moneda 2 2" xfId="48" xr:uid="{00000000-0005-0000-0000-000026000000}"/>
    <cellStyle name="Moneda 3" xfId="3" xr:uid="{00000000-0005-0000-0000-000027000000}"/>
    <cellStyle name="Moneda 3 2" xfId="49" xr:uid="{00000000-0005-0000-0000-000028000000}"/>
    <cellStyle name="Neutral" xfId="13" builtinId="28" customBuiltin="1"/>
    <cellStyle name="Normal" xfId="0" builtinId="0"/>
    <cellStyle name="Normal 2" xfId="5" xr:uid="{00000000-0005-0000-0000-00002B000000}"/>
    <cellStyle name="Normal 3" xfId="50" xr:uid="{00000000-0005-0000-0000-00002C000000}"/>
    <cellStyle name="Normal 4" xfId="52" xr:uid="{00000000-0005-0000-0000-00002D000000}"/>
    <cellStyle name="Normal 5" xfId="55" xr:uid="{00000000-0005-0000-0000-00002E000000}"/>
    <cellStyle name="Normal 6" xfId="56" xr:uid="{E568CE28-7E30-4494-AE6C-6F8FCA1C2B48}"/>
    <cellStyle name="Normal 7" xfId="57" xr:uid="{45E4729B-BBEE-45DA-B42B-7FB397D40BEF}"/>
    <cellStyle name="Normal 8" xfId="58" xr:uid="{698C96B1-B065-44CD-8A10-723143702D0D}"/>
    <cellStyle name="Notas" xfId="20" builtinId="10" customBuiltin="1"/>
    <cellStyle name="Porcentaje" xfId="51" builtinId="5"/>
    <cellStyle name="Salida" xfId="15" builtinId="21" customBuiltin="1"/>
    <cellStyle name="Texto de advertencia" xfId="19" builtinId="11" customBuiltin="1"/>
    <cellStyle name="Texto explicativo" xfId="21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H23"/>
  <sheetViews>
    <sheetView tabSelected="1" zoomScale="70" zoomScaleNormal="70" workbookViewId="0">
      <selection activeCell="B17" sqref="B17"/>
    </sheetView>
  </sheetViews>
  <sheetFormatPr baseColWidth="10" defaultRowHeight="14.4" x14ac:dyDescent="0.3"/>
  <cols>
    <col min="1" max="1" width="6.88671875" customWidth="1"/>
    <col min="2" max="2" width="97.33203125" customWidth="1"/>
    <col min="3" max="3" width="23.88671875" bestFit="1" customWidth="1"/>
    <col min="4" max="4" width="36.44140625" customWidth="1"/>
    <col min="5" max="5" width="7.44140625" customWidth="1"/>
    <col min="6" max="6" width="37.33203125" customWidth="1"/>
    <col min="7" max="7" width="26.33203125" bestFit="1" customWidth="1"/>
  </cols>
  <sheetData>
    <row r="2" spans="2:8" ht="46.2" x14ac:dyDescent="0.85">
      <c r="B2" s="8" t="s">
        <v>389</v>
      </c>
    </row>
    <row r="3" spans="2:8" ht="36.6" x14ac:dyDescent="0.7">
      <c r="D3" s="39"/>
      <c r="E3" s="39"/>
    </row>
    <row r="4" spans="2:8" ht="66" customHeight="1" x14ac:dyDescent="0.7">
      <c r="B4" s="9" t="s">
        <v>390</v>
      </c>
      <c r="C4" s="10">
        <v>117</v>
      </c>
      <c r="D4" s="14">
        <f>'Saldo Ctas'!C4</f>
        <v>354607.47</v>
      </c>
      <c r="F4" s="46" t="s">
        <v>391</v>
      </c>
      <c r="G4" s="32">
        <f>D4</f>
        <v>354607.47</v>
      </c>
      <c r="H4" s="30" t="s">
        <v>170</v>
      </c>
    </row>
    <row r="5" spans="2:8" ht="54.75" customHeight="1" x14ac:dyDescent="0.7">
      <c r="B5" s="11" t="s">
        <v>151</v>
      </c>
      <c r="C5" s="12">
        <v>63</v>
      </c>
      <c r="D5" s="13">
        <v>0</v>
      </c>
      <c r="F5" s="31" t="s">
        <v>162</v>
      </c>
      <c r="G5" s="33">
        <f>'Gastos-Expenses'!E5</f>
        <v>365248.75000000006</v>
      </c>
      <c r="H5" s="30" t="s">
        <v>171</v>
      </c>
    </row>
    <row r="6" spans="2:8" ht="36.6" x14ac:dyDescent="0.7">
      <c r="B6" s="7" t="s">
        <v>186</v>
      </c>
      <c r="C6" s="7">
        <v>23</v>
      </c>
      <c r="D6" s="15">
        <f>'Morosos-Debts'!N216</f>
        <v>3421189</v>
      </c>
      <c r="F6" s="39"/>
    </row>
    <row r="7" spans="2:8" ht="36.6" x14ac:dyDescent="0.7">
      <c r="B7" s="5" t="s">
        <v>150</v>
      </c>
      <c r="C7" s="5">
        <f>SUM(C4:C6)</f>
        <v>203</v>
      </c>
      <c r="D7" s="6"/>
    </row>
    <row r="9" spans="2:8" ht="23.4" x14ac:dyDescent="0.45">
      <c r="B9" s="19"/>
      <c r="C9" s="40" t="s">
        <v>229</v>
      </c>
      <c r="D9" s="40" t="s">
        <v>230</v>
      </c>
      <c r="E9" s="27" t="s">
        <v>169</v>
      </c>
      <c r="F9" s="27" t="s">
        <v>159</v>
      </c>
    </row>
    <row r="10" spans="2:8" ht="21" x14ac:dyDescent="0.4">
      <c r="B10" s="20" t="s">
        <v>161</v>
      </c>
      <c r="C10" s="21">
        <v>180</v>
      </c>
      <c r="D10" s="21">
        <v>182</v>
      </c>
      <c r="E10" s="25" t="s">
        <v>517</v>
      </c>
      <c r="F10" s="81">
        <v>1.11E-2</v>
      </c>
    </row>
    <row r="11" spans="2:8" ht="21" x14ac:dyDescent="0.4">
      <c r="B11" s="22" t="s">
        <v>160</v>
      </c>
      <c r="C11" s="23">
        <v>23</v>
      </c>
      <c r="D11" s="23">
        <v>21</v>
      </c>
      <c r="E11" s="26" t="s">
        <v>518</v>
      </c>
      <c r="F11" s="74">
        <v>9.5200000000000007E-2</v>
      </c>
    </row>
    <row r="13" spans="2:8" ht="25.8" x14ac:dyDescent="0.5">
      <c r="B13" s="16" t="s">
        <v>519</v>
      </c>
    </row>
    <row r="14" spans="2:8" ht="25.8" x14ac:dyDescent="0.5">
      <c r="B14" s="16" t="s">
        <v>520</v>
      </c>
    </row>
    <row r="15" spans="2:8" ht="25.8" x14ac:dyDescent="0.5">
      <c r="B15" s="16" t="s">
        <v>521</v>
      </c>
    </row>
    <row r="16" spans="2:8" ht="25.8" x14ac:dyDescent="0.5">
      <c r="B16" s="16" t="s">
        <v>526</v>
      </c>
    </row>
    <row r="17" spans="2:2" ht="25.8" x14ac:dyDescent="0.5">
      <c r="B17" s="16" t="s">
        <v>522</v>
      </c>
    </row>
    <row r="18" spans="2:2" ht="25.8" x14ac:dyDescent="0.5">
      <c r="B18" s="16" t="s">
        <v>178</v>
      </c>
    </row>
    <row r="19" spans="2:2" ht="25.8" x14ac:dyDescent="0.5">
      <c r="B19" s="17" t="s">
        <v>342</v>
      </c>
    </row>
    <row r="20" spans="2:2" ht="25.8" x14ac:dyDescent="0.5">
      <c r="B20" s="17"/>
    </row>
    <row r="21" spans="2:2" ht="23.4" x14ac:dyDescent="0.45">
      <c r="B21" s="18"/>
    </row>
    <row r="22" spans="2:2" ht="23.4" x14ac:dyDescent="0.45">
      <c r="B22" s="18"/>
    </row>
    <row r="23" spans="2:2" ht="23.4" x14ac:dyDescent="0.45">
      <c r="B23" s="18"/>
    </row>
  </sheetData>
  <pageMargins left="0.70866141732283472" right="0.70866141732283472" top="0.74803149606299213" bottom="0.74803149606299213" header="0.31496062992125984" footer="0.31496062992125984"/>
  <pageSetup scale="4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H24"/>
  <sheetViews>
    <sheetView zoomScale="71" zoomScaleNormal="71" workbookViewId="0">
      <selection activeCell="B17" sqref="B17"/>
    </sheetView>
  </sheetViews>
  <sheetFormatPr baseColWidth="10" defaultRowHeight="14.4" x14ac:dyDescent="0.3"/>
  <cols>
    <col min="1" max="1" width="6.88671875" customWidth="1"/>
    <col min="2" max="2" width="80.88671875" customWidth="1"/>
    <col min="3" max="3" width="17.109375" bestFit="1" customWidth="1"/>
    <col min="4" max="4" width="38.109375" customWidth="1"/>
    <col min="5" max="5" width="16.33203125" customWidth="1"/>
    <col min="6" max="6" width="31.5546875" customWidth="1"/>
    <col min="7" max="7" width="24.6640625" customWidth="1"/>
  </cols>
  <sheetData>
    <row r="2" spans="2:8" ht="46.2" x14ac:dyDescent="0.85">
      <c r="B2" s="8" t="s">
        <v>394</v>
      </c>
    </row>
    <row r="4" spans="2:8" ht="73.5" customHeight="1" x14ac:dyDescent="0.7">
      <c r="B4" s="9" t="s">
        <v>392</v>
      </c>
      <c r="C4" s="10">
        <v>117</v>
      </c>
      <c r="D4" s="14">
        <f>Resumen!D4</f>
        <v>354607.47</v>
      </c>
      <c r="F4" s="49" t="s">
        <v>393</v>
      </c>
      <c r="G4" s="28">
        <f>Resumen!G4</f>
        <v>354607.47</v>
      </c>
      <c r="H4" s="30" t="s">
        <v>172</v>
      </c>
    </row>
    <row r="5" spans="2:8" ht="45.6" x14ac:dyDescent="0.7">
      <c r="B5" s="11" t="s">
        <v>386</v>
      </c>
      <c r="C5" s="12">
        <v>63</v>
      </c>
      <c r="D5" s="13">
        <v>0</v>
      </c>
      <c r="F5" s="50" t="s">
        <v>167</v>
      </c>
      <c r="G5" s="29">
        <f>Resumen!G5</f>
        <v>365248.75000000006</v>
      </c>
      <c r="H5" s="30" t="s">
        <v>173</v>
      </c>
    </row>
    <row r="6" spans="2:8" ht="36.6" x14ac:dyDescent="0.7">
      <c r="B6" s="7" t="s">
        <v>387</v>
      </c>
      <c r="C6" s="7">
        <v>23</v>
      </c>
      <c r="D6" s="15">
        <f>Resumen!D6</f>
        <v>3421189</v>
      </c>
    </row>
    <row r="7" spans="2:8" ht="36.6" x14ac:dyDescent="0.7">
      <c r="B7" s="5" t="s">
        <v>154</v>
      </c>
      <c r="C7" s="5">
        <f>SUM(C4:C6)</f>
        <v>203</v>
      </c>
      <c r="D7" s="6" t="s">
        <v>218</v>
      </c>
    </row>
    <row r="9" spans="2:8" ht="23.4" x14ac:dyDescent="0.45">
      <c r="B9" s="19"/>
      <c r="C9" s="24" t="s">
        <v>267</v>
      </c>
      <c r="D9" s="24" t="s">
        <v>266</v>
      </c>
      <c r="E9" s="24" t="s">
        <v>164</v>
      </c>
      <c r="F9" s="27" t="s">
        <v>165</v>
      </c>
    </row>
    <row r="10" spans="2:8" ht="21" x14ac:dyDescent="0.4">
      <c r="B10" s="20" t="s">
        <v>163</v>
      </c>
      <c r="C10" s="21">
        <f>Resumen!C10</f>
        <v>180</v>
      </c>
      <c r="D10" s="21">
        <f>Resumen!D10</f>
        <v>182</v>
      </c>
      <c r="E10" s="25" t="str">
        <f>Resumen!E10</f>
        <v>2-</v>
      </c>
      <c r="F10" s="81">
        <f>Resumen!F10</f>
        <v>1.11E-2</v>
      </c>
    </row>
    <row r="11" spans="2:8" ht="21" x14ac:dyDescent="0.4">
      <c r="B11" s="22" t="s">
        <v>166</v>
      </c>
      <c r="C11" s="23">
        <f>Resumen!C11</f>
        <v>23</v>
      </c>
      <c r="D11" s="23">
        <f>Resumen!D11</f>
        <v>21</v>
      </c>
      <c r="E11" s="26" t="str">
        <f>Resumen!E11</f>
        <v>2+</v>
      </c>
      <c r="F11" s="90">
        <f>Resumen!F11</f>
        <v>9.5200000000000007E-2</v>
      </c>
    </row>
    <row r="13" spans="2:8" ht="25.8" x14ac:dyDescent="0.5">
      <c r="B13" s="16" t="s">
        <v>523</v>
      </c>
    </row>
    <row r="14" spans="2:8" ht="25.8" x14ac:dyDescent="0.5">
      <c r="B14" s="16" t="s">
        <v>524</v>
      </c>
    </row>
    <row r="15" spans="2:8" ht="25.8" x14ac:dyDescent="0.5">
      <c r="B15" s="16" t="s">
        <v>525</v>
      </c>
    </row>
    <row r="16" spans="2:8" ht="25.8" x14ac:dyDescent="0.5">
      <c r="B16" s="16" t="s">
        <v>527</v>
      </c>
    </row>
    <row r="17" spans="2:7" ht="25.8" x14ac:dyDescent="0.5">
      <c r="B17" s="16" t="s">
        <v>528</v>
      </c>
    </row>
    <row r="18" spans="2:7" ht="25.8" x14ac:dyDescent="0.3">
      <c r="B18" s="177" t="s">
        <v>343</v>
      </c>
    </row>
    <row r="19" spans="2:7" ht="25.8" x14ac:dyDescent="0.5">
      <c r="B19" s="17" t="s">
        <v>344</v>
      </c>
    </row>
    <row r="20" spans="2:7" ht="23.4" x14ac:dyDescent="0.45">
      <c r="B20" s="18"/>
    </row>
    <row r="21" spans="2:7" ht="23.4" x14ac:dyDescent="0.45">
      <c r="B21" s="18"/>
    </row>
    <row r="22" spans="2:7" ht="23.4" x14ac:dyDescent="0.45">
      <c r="B22" s="18"/>
    </row>
    <row r="23" spans="2:7" ht="23.4" x14ac:dyDescent="0.45">
      <c r="B23" s="18"/>
    </row>
    <row r="24" spans="2:7" x14ac:dyDescent="0.3">
      <c r="G24" s="73"/>
    </row>
  </sheetData>
  <protectedRanges>
    <protectedRange sqref="G24" name="Names_2_1"/>
  </protectedRange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2:G51"/>
  <sheetViews>
    <sheetView zoomScale="67" zoomScaleNormal="67" workbookViewId="0">
      <selection activeCell="C4" sqref="C4"/>
    </sheetView>
  </sheetViews>
  <sheetFormatPr baseColWidth="10" defaultRowHeight="14.4" x14ac:dyDescent="0.3"/>
  <cols>
    <col min="1" max="1" width="6.44140625" customWidth="1"/>
    <col min="2" max="2" width="52.88671875" customWidth="1"/>
    <col min="3" max="3" width="36.109375" bestFit="1" customWidth="1"/>
    <col min="4" max="4" width="66.6640625" bestFit="1" customWidth="1"/>
  </cols>
  <sheetData>
    <row r="2" spans="2:4" s="16" customFormat="1" ht="25.8" x14ac:dyDescent="0.5">
      <c r="B2" s="35" t="s">
        <v>193</v>
      </c>
    </row>
    <row r="3" spans="2:4" ht="28.8" x14ac:dyDescent="0.55000000000000004">
      <c r="B3" s="36" t="s">
        <v>179</v>
      </c>
      <c r="C3" s="34">
        <v>805072.57</v>
      </c>
      <c r="D3" s="36" t="s">
        <v>187</v>
      </c>
    </row>
    <row r="4" spans="2:4" ht="36.6" x14ac:dyDescent="0.7">
      <c r="B4" s="36" t="s">
        <v>180</v>
      </c>
      <c r="C4" s="15">
        <v>354607.47</v>
      </c>
      <c r="D4" s="36" t="s">
        <v>188</v>
      </c>
    </row>
    <row r="5" spans="2:4" ht="28.8" x14ac:dyDescent="0.55000000000000004">
      <c r="B5" s="36" t="s">
        <v>181</v>
      </c>
      <c r="C5" s="34">
        <v>360000</v>
      </c>
      <c r="D5" s="36" t="s">
        <v>189</v>
      </c>
    </row>
    <row r="6" spans="2:4" ht="28.8" x14ac:dyDescent="0.55000000000000004">
      <c r="B6" s="37" t="s">
        <v>182</v>
      </c>
      <c r="C6" s="34">
        <v>213.63</v>
      </c>
      <c r="D6" s="36" t="s">
        <v>190</v>
      </c>
    </row>
    <row r="7" spans="2:4" ht="28.8" x14ac:dyDescent="0.55000000000000004">
      <c r="B7" s="37" t="s">
        <v>183</v>
      </c>
      <c r="C7" s="34">
        <v>213.63</v>
      </c>
      <c r="D7" s="36" t="s">
        <v>191</v>
      </c>
    </row>
    <row r="8" spans="2:4" ht="28.8" x14ac:dyDescent="0.55000000000000004">
      <c r="B8" s="37" t="s">
        <v>184</v>
      </c>
      <c r="C8" s="34">
        <f>C3+C4-C5+C6-C7</f>
        <v>799680.04</v>
      </c>
      <c r="D8" s="36" t="s">
        <v>192</v>
      </c>
    </row>
    <row r="10" spans="2:4" s="16" customFormat="1" ht="25.8" x14ac:dyDescent="0.5">
      <c r="B10" s="35" t="s">
        <v>194</v>
      </c>
    </row>
    <row r="11" spans="2:4" ht="28.8" x14ac:dyDescent="0.55000000000000004">
      <c r="B11" s="36" t="s">
        <v>212</v>
      </c>
      <c r="C11" s="34">
        <v>48848.160000000003</v>
      </c>
      <c r="D11" s="36" t="s">
        <v>213</v>
      </c>
    </row>
    <row r="12" spans="2:4" ht="28.8" x14ac:dyDescent="0.55000000000000004">
      <c r="B12" s="36" t="s">
        <v>180</v>
      </c>
      <c r="C12" s="34">
        <v>360472.5</v>
      </c>
      <c r="D12" s="36" t="s">
        <v>188</v>
      </c>
    </row>
    <row r="13" spans="2:4" ht="36.6" x14ac:dyDescent="0.7">
      <c r="B13" s="36" t="s">
        <v>181</v>
      </c>
      <c r="C13" s="15">
        <v>365248.75</v>
      </c>
      <c r="D13" s="36" t="s">
        <v>189</v>
      </c>
    </row>
    <row r="14" spans="2:4" ht="28.8" x14ac:dyDescent="0.55000000000000004">
      <c r="B14" s="37" t="s">
        <v>182</v>
      </c>
      <c r="C14" s="34">
        <v>18.72</v>
      </c>
      <c r="D14" s="36" t="s">
        <v>190</v>
      </c>
    </row>
    <row r="15" spans="2:4" ht="28.8" x14ac:dyDescent="0.55000000000000004">
      <c r="B15" s="37" t="s">
        <v>183</v>
      </c>
      <c r="C15" s="34">
        <v>18.72</v>
      </c>
      <c r="D15" s="36" t="s">
        <v>191</v>
      </c>
    </row>
    <row r="16" spans="2:4" ht="28.8" x14ac:dyDescent="0.55000000000000004">
      <c r="B16" s="37" t="s">
        <v>184</v>
      </c>
      <c r="C16" s="34">
        <f>C11+C12-C13+C14-C15</f>
        <v>44071.910000000033</v>
      </c>
      <c r="D16" s="36" t="s">
        <v>192</v>
      </c>
    </row>
    <row r="18" spans="2:7" ht="25.8" x14ac:dyDescent="0.5">
      <c r="B18" s="35" t="s">
        <v>195</v>
      </c>
      <c r="C18" s="16"/>
      <c r="D18" s="16"/>
    </row>
    <row r="19" spans="2:7" ht="28.8" x14ac:dyDescent="0.55000000000000004">
      <c r="B19" s="36" t="s">
        <v>185</v>
      </c>
      <c r="C19" s="34">
        <v>1075646.05</v>
      </c>
      <c r="D19" s="36" t="s">
        <v>214</v>
      </c>
    </row>
    <row r="20" spans="2:7" ht="28.8" x14ac:dyDescent="0.55000000000000004">
      <c r="B20" s="36" t="s">
        <v>180</v>
      </c>
      <c r="C20" s="34">
        <v>0</v>
      </c>
      <c r="D20" s="36" t="s">
        <v>188</v>
      </c>
    </row>
    <row r="21" spans="2:7" ht="36.6" x14ac:dyDescent="0.7">
      <c r="B21" s="36" t="s">
        <v>181</v>
      </c>
      <c r="C21" s="15">
        <v>38000</v>
      </c>
      <c r="D21" s="36" t="s">
        <v>189</v>
      </c>
      <c r="E21" s="38"/>
    </row>
    <row r="22" spans="2:7" ht="28.8" x14ac:dyDescent="0.55000000000000004">
      <c r="B22" s="37" t="s">
        <v>182</v>
      </c>
      <c r="C22" s="34">
        <v>526.39</v>
      </c>
      <c r="D22" s="36" t="s">
        <v>190</v>
      </c>
    </row>
    <row r="23" spans="2:7" ht="28.8" x14ac:dyDescent="0.55000000000000004">
      <c r="B23" s="37" t="s">
        <v>183</v>
      </c>
      <c r="C23" s="34">
        <v>432.65</v>
      </c>
      <c r="D23" s="36" t="s">
        <v>191</v>
      </c>
    </row>
    <row r="24" spans="2:7" ht="28.8" x14ac:dyDescent="0.55000000000000004">
      <c r="B24" s="37" t="s">
        <v>184</v>
      </c>
      <c r="C24" s="34">
        <f>C19+C20-C21+C22-C23</f>
        <v>1037739.79</v>
      </c>
      <c r="D24" s="36" t="s">
        <v>192</v>
      </c>
    </row>
    <row r="27" spans="2:7" ht="23.4" x14ac:dyDescent="0.45">
      <c r="B27" s="47" t="s">
        <v>244</v>
      </c>
      <c r="C27" s="44"/>
      <c r="D27" s="45"/>
      <c r="E27" s="45"/>
    </row>
    <row r="28" spans="2:7" ht="18" x14ac:dyDescent="0.35">
      <c r="B28" s="45"/>
      <c r="C28" s="77">
        <v>2328.92</v>
      </c>
      <c r="D28" s="78" t="s">
        <v>282</v>
      </c>
      <c r="E28" s="76"/>
      <c r="F28" s="76"/>
      <c r="G28" s="76"/>
    </row>
    <row r="29" spans="2:7" ht="18" x14ac:dyDescent="0.35">
      <c r="B29" s="45"/>
      <c r="C29" s="82">
        <v>2328.92</v>
      </c>
      <c r="D29" s="79" t="s">
        <v>283</v>
      </c>
      <c r="E29" s="44"/>
      <c r="F29" s="44"/>
      <c r="G29" s="44"/>
    </row>
    <row r="31" spans="2:7" ht="21" x14ac:dyDescent="0.4">
      <c r="C31" s="87">
        <v>2023</v>
      </c>
    </row>
    <row r="32" spans="2:7" x14ac:dyDescent="0.3">
      <c r="B32" s="96">
        <v>44927</v>
      </c>
      <c r="C32" s="75">
        <v>213.64</v>
      </c>
      <c r="D32" s="45" t="s">
        <v>278</v>
      </c>
    </row>
    <row r="33" spans="2:4" x14ac:dyDescent="0.3">
      <c r="B33" s="96">
        <v>44958</v>
      </c>
      <c r="C33" s="85">
        <v>193.28</v>
      </c>
      <c r="D33" s="86" t="s">
        <v>280</v>
      </c>
    </row>
    <row r="34" spans="2:4" x14ac:dyDescent="0.3">
      <c r="B34" s="96">
        <v>44986</v>
      </c>
      <c r="C34" s="85">
        <v>219.59</v>
      </c>
      <c r="D34" s="86" t="s">
        <v>280</v>
      </c>
    </row>
    <row r="35" spans="2:4" x14ac:dyDescent="0.3">
      <c r="B35" s="96">
        <v>45017</v>
      </c>
      <c r="C35" s="85">
        <v>213.27</v>
      </c>
      <c r="D35" s="86" t="s">
        <v>280</v>
      </c>
    </row>
    <row r="36" spans="2:4" x14ac:dyDescent="0.3">
      <c r="B36" s="97">
        <v>45047</v>
      </c>
      <c r="C36" s="85">
        <v>215.25</v>
      </c>
      <c r="D36" s="86" t="s">
        <v>280</v>
      </c>
    </row>
    <row r="37" spans="2:4" x14ac:dyDescent="0.3">
      <c r="B37" s="97">
        <v>45078</v>
      </c>
      <c r="C37" s="85">
        <v>204.31</v>
      </c>
      <c r="D37" s="86" t="s">
        <v>280</v>
      </c>
    </row>
    <row r="38" spans="2:4" x14ac:dyDescent="0.3">
      <c r="B38" s="97">
        <v>45108</v>
      </c>
      <c r="C38" s="85">
        <v>197.13</v>
      </c>
      <c r="D38" s="86" t="s">
        <v>280</v>
      </c>
    </row>
    <row r="39" spans="2:4" x14ac:dyDescent="0.3">
      <c r="B39" s="97">
        <v>45139</v>
      </c>
      <c r="C39" s="85">
        <v>197.78</v>
      </c>
      <c r="D39" s="86" t="s">
        <v>280</v>
      </c>
    </row>
    <row r="40" spans="2:4" x14ac:dyDescent="0.3">
      <c r="B40" s="97">
        <v>45170</v>
      </c>
      <c r="C40" s="85">
        <v>184.72</v>
      </c>
      <c r="D40" s="86" t="s">
        <v>280</v>
      </c>
    </row>
    <row r="41" spans="2:4" x14ac:dyDescent="0.3">
      <c r="B41" s="97">
        <v>45200</v>
      </c>
      <c r="C41" s="85">
        <v>213.29</v>
      </c>
      <c r="D41" s="86" t="s">
        <v>280</v>
      </c>
    </row>
    <row r="42" spans="2:4" x14ac:dyDescent="0.3">
      <c r="B42" s="97">
        <v>45231</v>
      </c>
      <c r="C42" s="85">
        <v>216.22</v>
      </c>
      <c r="D42" s="86" t="s">
        <v>280</v>
      </c>
    </row>
    <row r="43" spans="2:4" x14ac:dyDescent="0.3">
      <c r="B43" s="97">
        <v>45261</v>
      </c>
      <c r="C43" s="85">
        <v>222.21</v>
      </c>
      <c r="D43" s="86" t="s">
        <v>280</v>
      </c>
    </row>
    <row r="44" spans="2:4" x14ac:dyDescent="0.3">
      <c r="B44" s="97">
        <v>45292</v>
      </c>
      <c r="C44" s="134">
        <v>218.69</v>
      </c>
      <c r="D44" s="86" t="s">
        <v>280</v>
      </c>
    </row>
    <row r="45" spans="2:4" x14ac:dyDescent="0.3">
      <c r="B45" s="97">
        <v>45323</v>
      </c>
      <c r="C45" s="134">
        <v>236.13</v>
      </c>
      <c r="D45" s="86" t="s">
        <v>280</v>
      </c>
    </row>
    <row r="46" spans="2:4" x14ac:dyDescent="0.3">
      <c r="B46" s="97">
        <v>45352</v>
      </c>
      <c r="C46" s="134">
        <v>250.94</v>
      </c>
      <c r="D46" s="86" t="s">
        <v>280</v>
      </c>
    </row>
    <row r="47" spans="2:4" x14ac:dyDescent="0.3">
      <c r="B47" s="97">
        <v>45383</v>
      </c>
      <c r="C47" s="134">
        <v>251.71</v>
      </c>
      <c r="D47" s="86" t="s">
        <v>280</v>
      </c>
    </row>
    <row r="48" spans="2:4" x14ac:dyDescent="0.3">
      <c r="B48" s="188">
        <v>45413</v>
      </c>
      <c r="C48" s="134">
        <v>555.22</v>
      </c>
      <c r="D48" s="86" t="s">
        <v>280</v>
      </c>
    </row>
    <row r="49" spans="2:4" x14ac:dyDescent="0.3">
      <c r="B49" s="188">
        <v>45444</v>
      </c>
      <c r="C49" s="134">
        <v>526.39</v>
      </c>
      <c r="D49" s="86" t="s">
        <v>280</v>
      </c>
    </row>
    <row r="50" spans="2:4" ht="23.4" x14ac:dyDescent="0.45">
      <c r="B50" s="47" t="s">
        <v>235</v>
      </c>
      <c r="C50" s="48">
        <f>SUM(C33:C49)</f>
        <v>4316.13</v>
      </c>
      <c r="D50" s="79" t="s">
        <v>281</v>
      </c>
    </row>
    <row r="51" spans="2:4" ht="23.4" x14ac:dyDescent="0.35">
      <c r="C51" s="84">
        <f>C50</f>
        <v>4316.13</v>
      </c>
      <c r="D51" s="83" t="s">
        <v>284</v>
      </c>
    </row>
  </sheetData>
  <protectedRanges>
    <protectedRange sqref="C4 C12 C20" name="Names_2_1_2"/>
  </protectedRange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D8C4A-E27A-4C20-94A4-ABF10E67A918}">
  <sheetPr codeName="Hoja4"/>
  <dimension ref="A2:AA26"/>
  <sheetViews>
    <sheetView zoomScale="74" zoomScaleNormal="74" workbookViewId="0">
      <pane xSplit="1" topLeftCell="B1" activePane="topRight" state="frozen"/>
      <selection activeCell="D226" sqref="D226"/>
      <selection pane="topRight" activeCell="K10" sqref="K10"/>
    </sheetView>
  </sheetViews>
  <sheetFormatPr baseColWidth="10" defaultRowHeight="14.4" x14ac:dyDescent="0.3"/>
  <cols>
    <col min="1" max="1" width="23" style="42" bestFit="1" customWidth="1"/>
    <col min="2" max="2" width="19.5546875" style="42" bestFit="1" customWidth="1"/>
    <col min="3" max="3" width="12.88671875" style="42" bestFit="1" customWidth="1"/>
    <col min="4" max="5" width="17.44140625" style="42" bestFit="1" customWidth="1"/>
    <col min="6" max="6" width="17.6640625" style="42" customWidth="1"/>
    <col min="7" max="7" width="11.109375" style="42" bestFit="1" customWidth="1"/>
    <col min="8" max="8" width="17.44140625" style="42" bestFit="1" customWidth="1"/>
    <col min="9" max="9" width="20.6640625" style="42" bestFit="1" customWidth="1"/>
    <col min="10" max="10" width="17.44140625" style="42" bestFit="1" customWidth="1"/>
    <col min="11" max="11" width="10.6640625" style="42" bestFit="1" customWidth="1"/>
    <col min="12" max="12" width="17.44140625" style="42" bestFit="1" customWidth="1"/>
    <col min="13" max="13" width="16.33203125" style="42" bestFit="1" customWidth="1"/>
    <col min="14" max="14" width="17.44140625" style="42" bestFit="1" customWidth="1"/>
    <col min="15" max="15" width="11.5546875" style="42"/>
    <col min="16" max="16" width="17.44140625" style="42" bestFit="1" customWidth="1"/>
    <col min="17" max="17" width="13.6640625" style="42" bestFit="1" customWidth="1"/>
    <col min="18" max="18" width="17.44140625" style="42" bestFit="1" customWidth="1"/>
    <col min="19" max="19" width="13.88671875" style="42" bestFit="1" customWidth="1"/>
    <col min="20" max="20" width="17.44140625" style="42" bestFit="1" customWidth="1"/>
    <col min="21" max="21" width="11.5546875" style="42"/>
    <col min="22" max="22" width="17.44140625" style="42" bestFit="1" customWidth="1"/>
    <col min="23" max="23" width="14" style="42" customWidth="1"/>
    <col min="24" max="24" width="17.44140625" style="42" bestFit="1" customWidth="1"/>
    <col min="25" max="25" width="24.88671875" style="42" bestFit="1" customWidth="1"/>
    <col min="26" max="27" width="19.5546875" style="42" bestFit="1" customWidth="1"/>
    <col min="28" max="256" width="11.5546875" style="42"/>
    <col min="257" max="257" width="23.6640625" style="42" bestFit="1" customWidth="1"/>
    <col min="258" max="258" width="19.5546875" style="42" bestFit="1" customWidth="1"/>
    <col min="259" max="259" width="10.6640625" style="42" bestFit="1" customWidth="1"/>
    <col min="260" max="260" width="17.44140625" style="42" bestFit="1" customWidth="1"/>
    <col min="261" max="261" width="10.6640625" style="42" bestFit="1" customWidth="1"/>
    <col min="262" max="262" width="21" style="42" bestFit="1" customWidth="1"/>
    <col min="263" max="263" width="10.6640625" style="42" bestFit="1" customWidth="1"/>
    <col min="264" max="264" width="17.44140625" style="42" bestFit="1" customWidth="1"/>
    <col min="265" max="265" width="10.6640625" style="42" bestFit="1" customWidth="1"/>
    <col min="266" max="266" width="17.44140625" style="42" bestFit="1" customWidth="1"/>
    <col min="267" max="267" width="10.6640625" style="42" bestFit="1" customWidth="1"/>
    <col min="268" max="268" width="17.44140625" style="42" bestFit="1" customWidth="1"/>
    <col min="269" max="269" width="10.6640625" style="42" bestFit="1" customWidth="1"/>
    <col min="270" max="270" width="17.44140625" style="42" bestFit="1" customWidth="1"/>
    <col min="271" max="271" width="11.5546875" style="42"/>
    <col min="272" max="272" width="17.44140625" style="42" bestFit="1" customWidth="1"/>
    <col min="273" max="273" width="11.5546875" style="42"/>
    <col min="274" max="274" width="17.44140625" style="42" bestFit="1" customWidth="1"/>
    <col min="275" max="277" width="11.5546875" style="42"/>
    <col min="278" max="278" width="14" style="42" bestFit="1" customWidth="1"/>
    <col min="279" max="279" width="14" style="42" customWidth="1"/>
    <col min="280" max="280" width="13" style="42" bestFit="1" customWidth="1"/>
    <col min="281" max="281" width="13" style="42" customWidth="1"/>
    <col min="282" max="282" width="19.5546875" style="42" bestFit="1" customWidth="1"/>
    <col min="283" max="283" width="17.44140625" style="42" bestFit="1" customWidth="1"/>
    <col min="284" max="512" width="11.5546875" style="42"/>
    <col min="513" max="513" width="23.6640625" style="42" bestFit="1" customWidth="1"/>
    <col min="514" max="514" width="19.5546875" style="42" bestFit="1" customWidth="1"/>
    <col min="515" max="515" width="10.6640625" style="42" bestFit="1" customWidth="1"/>
    <col min="516" max="516" width="17.44140625" style="42" bestFit="1" customWidth="1"/>
    <col min="517" max="517" width="10.6640625" style="42" bestFit="1" customWidth="1"/>
    <col min="518" max="518" width="21" style="42" bestFit="1" customWidth="1"/>
    <col min="519" max="519" width="10.6640625" style="42" bestFit="1" customWidth="1"/>
    <col min="520" max="520" width="17.44140625" style="42" bestFit="1" customWidth="1"/>
    <col min="521" max="521" width="10.6640625" style="42" bestFit="1" customWidth="1"/>
    <col min="522" max="522" width="17.44140625" style="42" bestFit="1" customWidth="1"/>
    <col min="523" max="523" width="10.6640625" style="42" bestFit="1" customWidth="1"/>
    <col min="524" max="524" width="17.44140625" style="42" bestFit="1" customWidth="1"/>
    <col min="525" max="525" width="10.6640625" style="42" bestFit="1" customWidth="1"/>
    <col min="526" max="526" width="17.44140625" style="42" bestFit="1" customWidth="1"/>
    <col min="527" max="527" width="11.5546875" style="42"/>
    <col min="528" max="528" width="17.44140625" style="42" bestFit="1" customWidth="1"/>
    <col min="529" max="529" width="11.5546875" style="42"/>
    <col min="530" max="530" width="17.44140625" style="42" bestFit="1" customWidth="1"/>
    <col min="531" max="533" width="11.5546875" style="42"/>
    <col min="534" max="534" width="14" style="42" bestFit="1" customWidth="1"/>
    <col min="535" max="535" width="14" style="42" customWidth="1"/>
    <col min="536" max="536" width="13" style="42" bestFit="1" customWidth="1"/>
    <col min="537" max="537" width="13" style="42" customWidth="1"/>
    <col min="538" max="538" width="19.5546875" style="42" bestFit="1" customWidth="1"/>
    <col min="539" max="539" width="17.44140625" style="42" bestFit="1" customWidth="1"/>
    <col min="540" max="768" width="11.5546875" style="42"/>
    <col min="769" max="769" width="23.6640625" style="42" bestFit="1" customWidth="1"/>
    <col min="770" max="770" width="19.5546875" style="42" bestFit="1" customWidth="1"/>
    <col min="771" max="771" width="10.6640625" style="42" bestFit="1" customWidth="1"/>
    <col min="772" max="772" width="17.44140625" style="42" bestFit="1" customWidth="1"/>
    <col min="773" max="773" width="10.6640625" style="42" bestFit="1" customWidth="1"/>
    <col min="774" max="774" width="21" style="42" bestFit="1" customWidth="1"/>
    <col min="775" max="775" width="10.6640625" style="42" bestFit="1" customWidth="1"/>
    <col min="776" max="776" width="17.44140625" style="42" bestFit="1" customWidth="1"/>
    <col min="777" max="777" width="10.6640625" style="42" bestFit="1" customWidth="1"/>
    <col min="778" max="778" width="17.44140625" style="42" bestFit="1" customWidth="1"/>
    <col min="779" max="779" width="10.6640625" style="42" bestFit="1" customWidth="1"/>
    <col min="780" max="780" width="17.44140625" style="42" bestFit="1" customWidth="1"/>
    <col min="781" max="781" width="10.6640625" style="42" bestFit="1" customWidth="1"/>
    <col min="782" max="782" width="17.44140625" style="42" bestFit="1" customWidth="1"/>
    <col min="783" max="783" width="11.5546875" style="42"/>
    <col min="784" max="784" width="17.44140625" style="42" bestFit="1" customWidth="1"/>
    <col min="785" max="785" width="11.5546875" style="42"/>
    <col min="786" max="786" width="17.44140625" style="42" bestFit="1" customWidth="1"/>
    <col min="787" max="789" width="11.5546875" style="42"/>
    <col min="790" max="790" width="14" style="42" bestFit="1" customWidth="1"/>
    <col min="791" max="791" width="14" style="42" customWidth="1"/>
    <col min="792" max="792" width="13" style="42" bestFit="1" customWidth="1"/>
    <col min="793" max="793" width="13" style="42" customWidth="1"/>
    <col min="794" max="794" width="19.5546875" style="42" bestFit="1" customWidth="1"/>
    <col min="795" max="795" width="17.44140625" style="42" bestFit="1" customWidth="1"/>
    <col min="796" max="1024" width="11.5546875" style="42"/>
    <col min="1025" max="1025" width="23.6640625" style="42" bestFit="1" customWidth="1"/>
    <col min="1026" max="1026" width="19.5546875" style="42" bestFit="1" customWidth="1"/>
    <col min="1027" max="1027" width="10.6640625" style="42" bestFit="1" customWidth="1"/>
    <col min="1028" max="1028" width="17.44140625" style="42" bestFit="1" customWidth="1"/>
    <col min="1029" max="1029" width="10.6640625" style="42" bestFit="1" customWidth="1"/>
    <col min="1030" max="1030" width="21" style="42" bestFit="1" customWidth="1"/>
    <col min="1031" max="1031" width="10.6640625" style="42" bestFit="1" customWidth="1"/>
    <col min="1032" max="1032" width="17.44140625" style="42" bestFit="1" customWidth="1"/>
    <col min="1033" max="1033" width="10.6640625" style="42" bestFit="1" customWidth="1"/>
    <col min="1034" max="1034" width="17.44140625" style="42" bestFit="1" customWidth="1"/>
    <col min="1035" max="1035" width="10.6640625" style="42" bestFit="1" customWidth="1"/>
    <col min="1036" max="1036" width="17.44140625" style="42" bestFit="1" customWidth="1"/>
    <col min="1037" max="1037" width="10.6640625" style="42" bestFit="1" customWidth="1"/>
    <col min="1038" max="1038" width="17.44140625" style="42" bestFit="1" customWidth="1"/>
    <col min="1039" max="1039" width="11.5546875" style="42"/>
    <col min="1040" max="1040" width="17.44140625" style="42" bestFit="1" customWidth="1"/>
    <col min="1041" max="1041" width="11.5546875" style="42"/>
    <col min="1042" max="1042" width="17.44140625" style="42" bestFit="1" customWidth="1"/>
    <col min="1043" max="1045" width="11.5546875" style="42"/>
    <col min="1046" max="1046" width="14" style="42" bestFit="1" customWidth="1"/>
    <col min="1047" max="1047" width="14" style="42" customWidth="1"/>
    <col min="1048" max="1048" width="13" style="42" bestFit="1" customWidth="1"/>
    <col min="1049" max="1049" width="13" style="42" customWidth="1"/>
    <col min="1050" max="1050" width="19.5546875" style="42" bestFit="1" customWidth="1"/>
    <col min="1051" max="1051" width="17.44140625" style="42" bestFit="1" customWidth="1"/>
    <col min="1052" max="1280" width="11.5546875" style="42"/>
    <col min="1281" max="1281" width="23.6640625" style="42" bestFit="1" customWidth="1"/>
    <col min="1282" max="1282" width="19.5546875" style="42" bestFit="1" customWidth="1"/>
    <col min="1283" max="1283" width="10.6640625" style="42" bestFit="1" customWidth="1"/>
    <col min="1284" max="1284" width="17.44140625" style="42" bestFit="1" customWidth="1"/>
    <col min="1285" max="1285" width="10.6640625" style="42" bestFit="1" customWidth="1"/>
    <col min="1286" max="1286" width="21" style="42" bestFit="1" customWidth="1"/>
    <col min="1287" max="1287" width="10.6640625" style="42" bestFit="1" customWidth="1"/>
    <col min="1288" max="1288" width="17.44140625" style="42" bestFit="1" customWidth="1"/>
    <col min="1289" max="1289" width="10.6640625" style="42" bestFit="1" customWidth="1"/>
    <col min="1290" max="1290" width="17.44140625" style="42" bestFit="1" customWidth="1"/>
    <col min="1291" max="1291" width="10.6640625" style="42" bestFit="1" customWidth="1"/>
    <col min="1292" max="1292" width="17.44140625" style="42" bestFit="1" customWidth="1"/>
    <col min="1293" max="1293" width="10.6640625" style="42" bestFit="1" customWidth="1"/>
    <col min="1294" max="1294" width="17.44140625" style="42" bestFit="1" customWidth="1"/>
    <col min="1295" max="1295" width="11.5546875" style="42"/>
    <col min="1296" max="1296" width="17.44140625" style="42" bestFit="1" customWidth="1"/>
    <col min="1297" max="1297" width="11.5546875" style="42"/>
    <col min="1298" max="1298" width="17.44140625" style="42" bestFit="1" customWidth="1"/>
    <col min="1299" max="1301" width="11.5546875" style="42"/>
    <col min="1302" max="1302" width="14" style="42" bestFit="1" customWidth="1"/>
    <col min="1303" max="1303" width="14" style="42" customWidth="1"/>
    <col min="1304" max="1304" width="13" style="42" bestFit="1" customWidth="1"/>
    <col min="1305" max="1305" width="13" style="42" customWidth="1"/>
    <col min="1306" max="1306" width="19.5546875" style="42" bestFit="1" customWidth="1"/>
    <col min="1307" max="1307" width="17.44140625" style="42" bestFit="1" customWidth="1"/>
    <col min="1308" max="1536" width="11.5546875" style="42"/>
    <col min="1537" max="1537" width="23.6640625" style="42" bestFit="1" customWidth="1"/>
    <col min="1538" max="1538" width="19.5546875" style="42" bestFit="1" customWidth="1"/>
    <col min="1539" max="1539" width="10.6640625" style="42" bestFit="1" customWidth="1"/>
    <col min="1540" max="1540" width="17.44140625" style="42" bestFit="1" customWidth="1"/>
    <col min="1541" max="1541" width="10.6640625" style="42" bestFit="1" customWidth="1"/>
    <col min="1542" max="1542" width="21" style="42" bestFit="1" customWidth="1"/>
    <col min="1543" max="1543" width="10.6640625" style="42" bestFit="1" customWidth="1"/>
    <col min="1544" max="1544" width="17.44140625" style="42" bestFit="1" customWidth="1"/>
    <col min="1545" max="1545" width="10.6640625" style="42" bestFit="1" customWidth="1"/>
    <col min="1546" max="1546" width="17.44140625" style="42" bestFit="1" customWidth="1"/>
    <col min="1547" max="1547" width="10.6640625" style="42" bestFit="1" customWidth="1"/>
    <col min="1548" max="1548" width="17.44140625" style="42" bestFit="1" customWidth="1"/>
    <col min="1549" max="1549" width="10.6640625" style="42" bestFit="1" customWidth="1"/>
    <col min="1550" max="1550" width="17.44140625" style="42" bestFit="1" customWidth="1"/>
    <col min="1551" max="1551" width="11.5546875" style="42"/>
    <col min="1552" max="1552" width="17.44140625" style="42" bestFit="1" customWidth="1"/>
    <col min="1553" max="1553" width="11.5546875" style="42"/>
    <col min="1554" max="1554" width="17.44140625" style="42" bestFit="1" customWidth="1"/>
    <col min="1555" max="1557" width="11.5546875" style="42"/>
    <col min="1558" max="1558" width="14" style="42" bestFit="1" customWidth="1"/>
    <col min="1559" max="1559" width="14" style="42" customWidth="1"/>
    <col min="1560" max="1560" width="13" style="42" bestFit="1" customWidth="1"/>
    <col min="1561" max="1561" width="13" style="42" customWidth="1"/>
    <col min="1562" max="1562" width="19.5546875" style="42" bestFit="1" customWidth="1"/>
    <col min="1563" max="1563" width="17.44140625" style="42" bestFit="1" customWidth="1"/>
    <col min="1564" max="1792" width="11.5546875" style="42"/>
    <col min="1793" max="1793" width="23.6640625" style="42" bestFit="1" customWidth="1"/>
    <col min="1794" max="1794" width="19.5546875" style="42" bestFit="1" customWidth="1"/>
    <col min="1795" max="1795" width="10.6640625" style="42" bestFit="1" customWidth="1"/>
    <col min="1796" max="1796" width="17.44140625" style="42" bestFit="1" customWidth="1"/>
    <col min="1797" max="1797" width="10.6640625" style="42" bestFit="1" customWidth="1"/>
    <col min="1798" max="1798" width="21" style="42" bestFit="1" customWidth="1"/>
    <col min="1799" max="1799" width="10.6640625" style="42" bestFit="1" customWidth="1"/>
    <col min="1800" max="1800" width="17.44140625" style="42" bestFit="1" customWidth="1"/>
    <col min="1801" max="1801" width="10.6640625" style="42" bestFit="1" customWidth="1"/>
    <col min="1802" max="1802" width="17.44140625" style="42" bestFit="1" customWidth="1"/>
    <col min="1803" max="1803" width="10.6640625" style="42" bestFit="1" customWidth="1"/>
    <col min="1804" max="1804" width="17.44140625" style="42" bestFit="1" customWidth="1"/>
    <col min="1805" max="1805" width="10.6640625" style="42" bestFit="1" customWidth="1"/>
    <col min="1806" max="1806" width="17.44140625" style="42" bestFit="1" customWidth="1"/>
    <col min="1807" max="1807" width="11.5546875" style="42"/>
    <col min="1808" max="1808" width="17.44140625" style="42" bestFit="1" customWidth="1"/>
    <col min="1809" max="1809" width="11.5546875" style="42"/>
    <col min="1810" max="1810" width="17.44140625" style="42" bestFit="1" customWidth="1"/>
    <col min="1811" max="1813" width="11.5546875" style="42"/>
    <col min="1814" max="1814" width="14" style="42" bestFit="1" customWidth="1"/>
    <col min="1815" max="1815" width="14" style="42" customWidth="1"/>
    <col min="1816" max="1816" width="13" style="42" bestFit="1" customWidth="1"/>
    <col min="1817" max="1817" width="13" style="42" customWidth="1"/>
    <col min="1818" max="1818" width="19.5546875" style="42" bestFit="1" customWidth="1"/>
    <col min="1819" max="1819" width="17.44140625" style="42" bestFit="1" customWidth="1"/>
    <col min="1820" max="2048" width="11.5546875" style="42"/>
    <col min="2049" max="2049" width="23.6640625" style="42" bestFit="1" customWidth="1"/>
    <col min="2050" max="2050" width="19.5546875" style="42" bestFit="1" customWidth="1"/>
    <col min="2051" max="2051" width="10.6640625" style="42" bestFit="1" customWidth="1"/>
    <col min="2052" max="2052" width="17.44140625" style="42" bestFit="1" customWidth="1"/>
    <col min="2053" max="2053" width="10.6640625" style="42" bestFit="1" customWidth="1"/>
    <col min="2054" max="2054" width="21" style="42" bestFit="1" customWidth="1"/>
    <col min="2055" max="2055" width="10.6640625" style="42" bestFit="1" customWidth="1"/>
    <col min="2056" max="2056" width="17.44140625" style="42" bestFit="1" customWidth="1"/>
    <col min="2057" max="2057" width="10.6640625" style="42" bestFit="1" customWidth="1"/>
    <col min="2058" max="2058" width="17.44140625" style="42" bestFit="1" customWidth="1"/>
    <col min="2059" max="2059" width="10.6640625" style="42" bestFit="1" customWidth="1"/>
    <col min="2060" max="2060" width="17.44140625" style="42" bestFit="1" customWidth="1"/>
    <col min="2061" max="2061" width="10.6640625" style="42" bestFit="1" customWidth="1"/>
    <col min="2062" max="2062" width="17.44140625" style="42" bestFit="1" customWidth="1"/>
    <col min="2063" max="2063" width="11.5546875" style="42"/>
    <col min="2064" max="2064" width="17.44140625" style="42" bestFit="1" customWidth="1"/>
    <col min="2065" max="2065" width="11.5546875" style="42"/>
    <col min="2066" max="2066" width="17.44140625" style="42" bestFit="1" customWidth="1"/>
    <col min="2067" max="2069" width="11.5546875" style="42"/>
    <col min="2070" max="2070" width="14" style="42" bestFit="1" customWidth="1"/>
    <col min="2071" max="2071" width="14" style="42" customWidth="1"/>
    <col min="2072" max="2072" width="13" style="42" bestFit="1" customWidth="1"/>
    <col min="2073" max="2073" width="13" style="42" customWidth="1"/>
    <col min="2074" max="2074" width="19.5546875" style="42" bestFit="1" customWidth="1"/>
    <col min="2075" max="2075" width="17.44140625" style="42" bestFit="1" customWidth="1"/>
    <col min="2076" max="2304" width="11.5546875" style="42"/>
    <col min="2305" max="2305" width="23.6640625" style="42" bestFit="1" customWidth="1"/>
    <col min="2306" max="2306" width="19.5546875" style="42" bestFit="1" customWidth="1"/>
    <col min="2307" max="2307" width="10.6640625" style="42" bestFit="1" customWidth="1"/>
    <col min="2308" max="2308" width="17.44140625" style="42" bestFit="1" customWidth="1"/>
    <col min="2309" max="2309" width="10.6640625" style="42" bestFit="1" customWidth="1"/>
    <col min="2310" max="2310" width="21" style="42" bestFit="1" customWidth="1"/>
    <col min="2311" max="2311" width="10.6640625" style="42" bestFit="1" customWidth="1"/>
    <col min="2312" max="2312" width="17.44140625" style="42" bestFit="1" customWidth="1"/>
    <col min="2313" max="2313" width="10.6640625" style="42" bestFit="1" customWidth="1"/>
    <col min="2314" max="2314" width="17.44140625" style="42" bestFit="1" customWidth="1"/>
    <col min="2315" max="2315" width="10.6640625" style="42" bestFit="1" customWidth="1"/>
    <col min="2316" max="2316" width="17.44140625" style="42" bestFit="1" customWidth="1"/>
    <col min="2317" max="2317" width="10.6640625" style="42" bestFit="1" customWidth="1"/>
    <col min="2318" max="2318" width="17.44140625" style="42" bestFit="1" customWidth="1"/>
    <col min="2319" max="2319" width="11.5546875" style="42"/>
    <col min="2320" max="2320" width="17.44140625" style="42" bestFit="1" customWidth="1"/>
    <col min="2321" max="2321" width="11.5546875" style="42"/>
    <col min="2322" max="2322" width="17.44140625" style="42" bestFit="1" customWidth="1"/>
    <col min="2323" max="2325" width="11.5546875" style="42"/>
    <col min="2326" max="2326" width="14" style="42" bestFit="1" customWidth="1"/>
    <col min="2327" max="2327" width="14" style="42" customWidth="1"/>
    <col min="2328" max="2328" width="13" style="42" bestFit="1" customWidth="1"/>
    <col min="2329" max="2329" width="13" style="42" customWidth="1"/>
    <col min="2330" max="2330" width="19.5546875" style="42" bestFit="1" customWidth="1"/>
    <col min="2331" max="2331" width="17.44140625" style="42" bestFit="1" customWidth="1"/>
    <col min="2332" max="2560" width="11.5546875" style="42"/>
    <col min="2561" max="2561" width="23.6640625" style="42" bestFit="1" customWidth="1"/>
    <col min="2562" max="2562" width="19.5546875" style="42" bestFit="1" customWidth="1"/>
    <col min="2563" max="2563" width="10.6640625" style="42" bestFit="1" customWidth="1"/>
    <col min="2564" max="2564" width="17.44140625" style="42" bestFit="1" customWidth="1"/>
    <col min="2565" max="2565" width="10.6640625" style="42" bestFit="1" customWidth="1"/>
    <col min="2566" max="2566" width="21" style="42" bestFit="1" customWidth="1"/>
    <col min="2567" max="2567" width="10.6640625" style="42" bestFit="1" customWidth="1"/>
    <col min="2568" max="2568" width="17.44140625" style="42" bestFit="1" customWidth="1"/>
    <col min="2569" max="2569" width="10.6640625" style="42" bestFit="1" customWidth="1"/>
    <col min="2570" max="2570" width="17.44140625" style="42" bestFit="1" customWidth="1"/>
    <col min="2571" max="2571" width="10.6640625" style="42" bestFit="1" customWidth="1"/>
    <col min="2572" max="2572" width="17.44140625" style="42" bestFit="1" customWidth="1"/>
    <col min="2573" max="2573" width="10.6640625" style="42" bestFit="1" customWidth="1"/>
    <col min="2574" max="2574" width="17.44140625" style="42" bestFit="1" customWidth="1"/>
    <col min="2575" max="2575" width="11.5546875" style="42"/>
    <col min="2576" max="2576" width="17.44140625" style="42" bestFit="1" customWidth="1"/>
    <col min="2577" max="2577" width="11.5546875" style="42"/>
    <col min="2578" max="2578" width="17.44140625" style="42" bestFit="1" customWidth="1"/>
    <col min="2579" max="2581" width="11.5546875" style="42"/>
    <col min="2582" max="2582" width="14" style="42" bestFit="1" customWidth="1"/>
    <col min="2583" max="2583" width="14" style="42" customWidth="1"/>
    <col min="2584" max="2584" width="13" style="42" bestFit="1" customWidth="1"/>
    <col min="2585" max="2585" width="13" style="42" customWidth="1"/>
    <col min="2586" max="2586" width="19.5546875" style="42" bestFit="1" customWidth="1"/>
    <col min="2587" max="2587" width="17.44140625" style="42" bestFit="1" customWidth="1"/>
    <col min="2588" max="2816" width="11.5546875" style="42"/>
    <col min="2817" max="2817" width="23.6640625" style="42" bestFit="1" customWidth="1"/>
    <col min="2818" max="2818" width="19.5546875" style="42" bestFit="1" customWidth="1"/>
    <col min="2819" max="2819" width="10.6640625" style="42" bestFit="1" customWidth="1"/>
    <col min="2820" max="2820" width="17.44140625" style="42" bestFit="1" customWidth="1"/>
    <col min="2821" max="2821" width="10.6640625" style="42" bestFit="1" customWidth="1"/>
    <col min="2822" max="2822" width="21" style="42" bestFit="1" customWidth="1"/>
    <col min="2823" max="2823" width="10.6640625" style="42" bestFit="1" customWidth="1"/>
    <col min="2824" max="2824" width="17.44140625" style="42" bestFit="1" customWidth="1"/>
    <col min="2825" max="2825" width="10.6640625" style="42" bestFit="1" customWidth="1"/>
    <col min="2826" max="2826" width="17.44140625" style="42" bestFit="1" customWidth="1"/>
    <col min="2827" max="2827" width="10.6640625" style="42" bestFit="1" customWidth="1"/>
    <col min="2828" max="2828" width="17.44140625" style="42" bestFit="1" customWidth="1"/>
    <col min="2829" max="2829" width="10.6640625" style="42" bestFit="1" customWidth="1"/>
    <col min="2830" max="2830" width="17.44140625" style="42" bestFit="1" customWidth="1"/>
    <col min="2831" max="2831" width="11.5546875" style="42"/>
    <col min="2832" max="2832" width="17.44140625" style="42" bestFit="1" customWidth="1"/>
    <col min="2833" max="2833" width="11.5546875" style="42"/>
    <col min="2834" max="2834" width="17.44140625" style="42" bestFit="1" customWidth="1"/>
    <col min="2835" max="2837" width="11.5546875" style="42"/>
    <col min="2838" max="2838" width="14" style="42" bestFit="1" customWidth="1"/>
    <col min="2839" max="2839" width="14" style="42" customWidth="1"/>
    <col min="2840" max="2840" width="13" style="42" bestFit="1" customWidth="1"/>
    <col min="2841" max="2841" width="13" style="42" customWidth="1"/>
    <col min="2842" max="2842" width="19.5546875" style="42" bestFit="1" customWidth="1"/>
    <col min="2843" max="2843" width="17.44140625" style="42" bestFit="1" customWidth="1"/>
    <col min="2844" max="3072" width="11.5546875" style="42"/>
    <col min="3073" max="3073" width="23.6640625" style="42" bestFit="1" customWidth="1"/>
    <col min="3074" max="3074" width="19.5546875" style="42" bestFit="1" customWidth="1"/>
    <col min="3075" max="3075" width="10.6640625" style="42" bestFit="1" customWidth="1"/>
    <col min="3076" max="3076" width="17.44140625" style="42" bestFit="1" customWidth="1"/>
    <col min="3077" max="3077" width="10.6640625" style="42" bestFit="1" customWidth="1"/>
    <col min="3078" max="3078" width="21" style="42" bestFit="1" customWidth="1"/>
    <col min="3079" max="3079" width="10.6640625" style="42" bestFit="1" customWidth="1"/>
    <col min="3080" max="3080" width="17.44140625" style="42" bestFit="1" customWidth="1"/>
    <col min="3081" max="3081" width="10.6640625" style="42" bestFit="1" customWidth="1"/>
    <col min="3082" max="3082" width="17.44140625" style="42" bestFit="1" customWidth="1"/>
    <col min="3083" max="3083" width="10.6640625" style="42" bestFit="1" customWidth="1"/>
    <col min="3084" max="3084" width="17.44140625" style="42" bestFit="1" customWidth="1"/>
    <col min="3085" max="3085" width="10.6640625" style="42" bestFit="1" customWidth="1"/>
    <col min="3086" max="3086" width="17.44140625" style="42" bestFit="1" customWidth="1"/>
    <col min="3087" max="3087" width="11.5546875" style="42"/>
    <col min="3088" max="3088" width="17.44140625" style="42" bestFit="1" customWidth="1"/>
    <col min="3089" max="3089" width="11.5546875" style="42"/>
    <col min="3090" max="3090" width="17.44140625" style="42" bestFit="1" customWidth="1"/>
    <col min="3091" max="3093" width="11.5546875" style="42"/>
    <col min="3094" max="3094" width="14" style="42" bestFit="1" customWidth="1"/>
    <col min="3095" max="3095" width="14" style="42" customWidth="1"/>
    <col min="3096" max="3096" width="13" style="42" bestFit="1" customWidth="1"/>
    <col min="3097" max="3097" width="13" style="42" customWidth="1"/>
    <col min="3098" max="3098" width="19.5546875" style="42" bestFit="1" customWidth="1"/>
    <col min="3099" max="3099" width="17.44140625" style="42" bestFit="1" customWidth="1"/>
    <col min="3100" max="3328" width="11.5546875" style="42"/>
    <col min="3329" max="3329" width="23.6640625" style="42" bestFit="1" customWidth="1"/>
    <col min="3330" max="3330" width="19.5546875" style="42" bestFit="1" customWidth="1"/>
    <col min="3331" max="3331" width="10.6640625" style="42" bestFit="1" customWidth="1"/>
    <col min="3332" max="3332" width="17.44140625" style="42" bestFit="1" customWidth="1"/>
    <col min="3333" max="3333" width="10.6640625" style="42" bestFit="1" customWidth="1"/>
    <col min="3334" max="3334" width="21" style="42" bestFit="1" customWidth="1"/>
    <col min="3335" max="3335" width="10.6640625" style="42" bestFit="1" customWidth="1"/>
    <col min="3336" max="3336" width="17.44140625" style="42" bestFit="1" customWidth="1"/>
    <col min="3337" max="3337" width="10.6640625" style="42" bestFit="1" customWidth="1"/>
    <col min="3338" max="3338" width="17.44140625" style="42" bestFit="1" customWidth="1"/>
    <col min="3339" max="3339" width="10.6640625" style="42" bestFit="1" customWidth="1"/>
    <col min="3340" max="3340" width="17.44140625" style="42" bestFit="1" customWidth="1"/>
    <col min="3341" max="3341" width="10.6640625" style="42" bestFit="1" customWidth="1"/>
    <col min="3342" max="3342" width="17.44140625" style="42" bestFit="1" customWidth="1"/>
    <col min="3343" max="3343" width="11.5546875" style="42"/>
    <col min="3344" max="3344" width="17.44140625" style="42" bestFit="1" customWidth="1"/>
    <col min="3345" max="3345" width="11.5546875" style="42"/>
    <col min="3346" max="3346" width="17.44140625" style="42" bestFit="1" customWidth="1"/>
    <col min="3347" max="3349" width="11.5546875" style="42"/>
    <col min="3350" max="3350" width="14" style="42" bestFit="1" customWidth="1"/>
    <col min="3351" max="3351" width="14" style="42" customWidth="1"/>
    <col min="3352" max="3352" width="13" style="42" bestFit="1" customWidth="1"/>
    <col min="3353" max="3353" width="13" style="42" customWidth="1"/>
    <col min="3354" max="3354" width="19.5546875" style="42" bestFit="1" customWidth="1"/>
    <col min="3355" max="3355" width="17.44140625" style="42" bestFit="1" customWidth="1"/>
    <col min="3356" max="3584" width="11.5546875" style="42"/>
    <col min="3585" max="3585" width="23.6640625" style="42" bestFit="1" customWidth="1"/>
    <col min="3586" max="3586" width="19.5546875" style="42" bestFit="1" customWidth="1"/>
    <col min="3587" max="3587" width="10.6640625" style="42" bestFit="1" customWidth="1"/>
    <col min="3588" max="3588" width="17.44140625" style="42" bestFit="1" customWidth="1"/>
    <col min="3589" max="3589" width="10.6640625" style="42" bestFit="1" customWidth="1"/>
    <col min="3590" max="3590" width="21" style="42" bestFit="1" customWidth="1"/>
    <col min="3591" max="3591" width="10.6640625" style="42" bestFit="1" customWidth="1"/>
    <col min="3592" max="3592" width="17.44140625" style="42" bestFit="1" customWidth="1"/>
    <col min="3593" max="3593" width="10.6640625" style="42" bestFit="1" customWidth="1"/>
    <col min="3594" max="3594" width="17.44140625" style="42" bestFit="1" customWidth="1"/>
    <col min="3595" max="3595" width="10.6640625" style="42" bestFit="1" customWidth="1"/>
    <col min="3596" max="3596" width="17.44140625" style="42" bestFit="1" customWidth="1"/>
    <col min="3597" max="3597" width="10.6640625" style="42" bestFit="1" customWidth="1"/>
    <col min="3598" max="3598" width="17.44140625" style="42" bestFit="1" customWidth="1"/>
    <col min="3599" max="3599" width="11.5546875" style="42"/>
    <col min="3600" max="3600" width="17.44140625" style="42" bestFit="1" customWidth="1"/>
    <col min="3601" max="3601" width="11.5546875" style="42"/>
    <col min="3602" max="3602" width="17.44140625" style="42" bestFit="1" customWidth="1"/>
    <col min="3603" max="3605" width="11.5546875" style="42"/>
    <col min="3606" max="3606" width="14" style="42" bestFit="1" customWidth="1"/>
    <col min="3607" max="3607" width="14" style="42" customWidth="1"/>
    <col min="3608" max="3608" width="13" style="42" bestFit="1" customWidth="1"/>
    <col min="3609" max="3609" width="13" style="42" customWidth="1"/>
    <col min="3610" max="3610" width="19.5546875" style="42" bestFit="1" customWidth="1"/>
    <col min="3611" max="3611" width="17.44140625" style="42" bestFit="1" customWidth="1"/>
    <col min="3612" max="3840" width="11.5546875" style="42"/>
    <col min="3841" max="3841" width="23.6640625" style="42" bestFit="1" customWidth="1"/>
    <col min="3842" max="3842" width="19.5546875" style="42" bestFit="1" customWidth="1"/>
    <col min="3843" max="3843" width="10.6640625" style="42" bestFit="1" customWidth="1"/>
    <col min="3844" max="3844" width="17.44140625" style="42" bestFit="1" customWidth="1"/>
    <col min="3845" max="3845" width="10.6640625" style="42" bestFit="1" customWidth="1"/>
    <col min="3846" max="3846" width="21" style="42" bestFit="1" customWidth="1"/>
    <col min="3847" max="3847" width="10.6640625" style="42" bestFit="1" customWidth="1"/>
    <col min="3848" max="3848" width="17.44140625" style="42" bestFit="1" customWidth="1"/>
    <col min="3849" max="3849" width="10.6640625" style="42" bestFit="1" customWidth="1"/>
    <col min="3850" max="3850" width="17.44140625" style="42" bestFit="1" customWidth="1"/>
    <col min="3851" max="3851" width="10.6640625" style="42" bestFit="1" customWidth="1"/>
    <col min="3852" max="3852" width="17.44140625" style="42" bestFit="1" customWidth="1"/>
    <col min="3853" max="3853" width="10.6640625" style="42" bestFit="1" customWidth="1"/>
    <col min="3854" max="3854" width="17.44140625" style="42" bestFit="1" customWidth="1"/>
    <col min="3855" max="3855" width="11.5546875" style="42"/>
    <col min="3856" max="3856" width="17.44140625" style="42" bestFit="1" customWidth="1"/>
    <col min="3857" max="3857" width="11.5546875" style="42"/>
    <col min="3858" max="3858" width="17.44140625" style="42" bestFit="1" customWidth="1"/>
    <col min="3859" max="3861" width="11.5546875" style="42"/>
    <col min="3862" max="3862" width="14" style="42" bestFit="1" customWidth="1"/>
    <col min="3863" max="3863" width="14" style="42" customWidth="1"/>
    <col min="3864" max="3864" width="13" style="42" bestFit="1" customWidth="1"/>
    <col min="3865" max="3865" width="13" style="42" customWidth="1"/>
    <col min="3866" max="3866" width="19.5546875" style="42" bestFit="1" customWidth="1"/>
    <col min="3867" max="3867" width="17.44140625" style="42" bestFit="1" customWidth="1"/>
    <col min="3868" max="4096" width="11.5546875" style="42"/>
    <col min="4097" max="4097" width="23.6640625" style="42" bestFit="1" customWidth="1"/>
    <col min="4098" max="4098" width="19.5546875" style="42" bestFit="1" customWidth="1"/>
    <col min="4099" max="4099" width="10.6640625" style="42" bestFit="1" customWidth="1"/>
    <col min="4100" max="4100" width="17.44140625" style="42" bestFit="1" customWidth="1"/>
    <col min="4101" max="4101" width="10.6640625" style="42" bestFit="1" customWidth="1"/>
    <col min="4102" max="4102" width="21" style="42" bestFit="1" customWidth="1"/>
    <col min="4103" max="4103" width="10.6640625" style="42" bestFit="1" customWidth="1"/>
    <col min="4104" max="4104" width="17.44140625" style="42" bestFit="1" customWidth="1"/>
    <col min="4105" max="4105" width="10.6640625" style="42" bestFit="1" customWidth="1"/>
    <col min="4106" max="4106" width="17.44140625" style="42" bestFit="1" customWidth="1"/>
    <col min="4107" max="4107" width="10.6640625" style="42" bestFit="1" customWidth="1"/>
    <col min="4108" max="4108" width="17.44140625" style="42" bestFit="1" customWidth="1"/>
    <col min="4109" max="4109" width="10.6640625" style="42" bestFit="1" customWidth="1"/>
    <col min="4110" max="4110" width="17.44140625" style="42" bestFit="1" customWidth="1"/>
    <col min="4111" max="4111" width="11.5546875" style="42"/>
    <col min="4112" max="4112" width="17.44140625" style="42" bestFit="1" customWidth="1"/>
    <col min="4113" max="4113" width="11.5546875" style="42"/>
    <col min="4114" max="4114" width="17.44140625" style="42" bestFit="1" customWidth="1"/>
    <col min="4115" max="4117" width="11.5546875" style="42"/>
    <col min="4118" max="4118" width="14" style="42" bestFit="1" customWidth="1"/>
    <col min="4119" max="4119" width="14" style="42" customWidth="1"/>
    <col min="4120" max="4120" width="13" style="42" bestFit="1" customWidth="1"/>
    <col min="4121" max="4121" width="13" style="42" customWidth="1"/>
    <col min="4122" max="4122" width="19.5546875" style="42" bestFit="1" customWidth="1"/>
    <col min="4123" max="4123" width="17.44140625" style="42" bestFit="1" customWidth="1"/>
    <col min="4124" max="4352" width="11.5546875" style="42"/>
    <col min="4353" max="4353" width="23.6640625" style="42" bestFit="1" customWidth="1"/>
    <col min="4354" max="4354" width="19.5546875" style="42" bestFit="1" customWidth="1"/>
    <col min="4355" max="4355" width="10.6640625" style="42" bestFit="1" customWidth="1"/>
    <col min="4356" max="4356" width="17.44140625" style="42" bestFit="1" customWidth="1"/>
    <col min="4357" max="4357" width="10.6640625" style="42" bestFit="1" customWidth="1"/>
    <col min="4358" max="4358" width="21" style="42" bestFit="1" customWidth="1"/>
    <col min="4359" max="4359" width="10.6640625" style="42" bestFit="1" customWidth="1"/>
    <col min="4360" max="4360" width="17.44140625" style="42" bestFit="1" customWidth="1"/>
    <col min="4361" max="4361" width="10.6640625" style="42" bestFit="1" customWidth="1"/>
    <col min="4362" max="4362" width="17.44140625" style="42" bestFit="1" customWidth="1"/>
    <col min="4363" max="4363" width="10.6640625" style="42" bestFit="1" customWidth="1"/>
    <col min="4364" max="4364" width="17.44140625" style="42" bestFit="1" customWidth="1"/>
    <col min="4365" max="4365" width="10.6640625" style="42" bestFit="1" customWidth="1"/>
    <col min="4366" max="4366" width="17.44140625" style="42" bestFit="1" customWidth="1"/>
    <col min="4367" max="4367" width="11.5546875" style="42"/>
    <col min="4368" max="4368" width="17.44140625" style="42" bestFit="1" customWidth="1"/>
    <col min="4369" max="4369" width="11.5546875" style="42"/>
    <col min="4370" max="4370" width="17.44140625" style="42" bestFit="1" customWidth="1"/>
    <col min="4371" max="4373" width="11.5546875" style="42"/>
    <col min="4374" max="4374" width="14" style="42" bestFit="1" customWidth="1"/>
    <col min="4375" max="4375" width="14" style="42" customWidth="1"/>
    <col min="4376" max="4376" width="13" style="42" bestFit="1" customWidth="1"/>
    <col min="4377" max="4377" width="13" style="42" customWidth="1"/>
    <col min="4378" max="4378" width="19.5546875" style="42" bestFit="1" customWidth="1"/>
    <col min="4379" max="4379" width="17.44140625" style="42" bestFit="1" customWidth="1"/>
    <col min="4380" max="4608" width="11.5546875" style="42"/>
    <col min="4609" max="4609" width="23.6640625" style="42" bestFit="1" customWidth="1"/>
    <col min="4610" max="4610" width="19.5546875" style="42" bestFit="1" customWidth="1"/>
    <col min="4611" max="4611" width="10.6640625" style="42" bestFit="1" customWidth="1"/>
    <col min="4612" max="4612" width="17.44140625" style="42" bestFit="1" customWidth="1"/>
    <col min="4613" max="4613" width="10.6640625" style="42" bestFit="1" customWidth="1"/>
    <col min="4614" max="4614" width="21" style="42" bestFit="1" customWidth="1"/>
    <col min="4615" max="4615" width="10.6640625" style="42" bestFit="1" customWidth="1"/>
    <col min="4616" max="4616" width="17.44140625" style="42" bestFit="1" customWidth="1"/>
    <col min="4617" max="4617" width="10.6640625" style="42" bestFit="1" customWidth="1"/>
    <col min="4618" max="4618" width="17.44140625" style="42" bestFit="1" customWidth="1"/>
    <col min="4619" max="4619" width="10.6640625" style="42" bestFit="1" customWidth="1"/>
    <col min="4620" max="4620" width="17.44140625" style="42" bestFit="1" customWidth="1"/>
    <col min="4621" max="4621" width="10.6640625" style="42" bestFit="1" customWidth="1"/>
    <col min="4622" max="4622" width="17.44140625" style="42" bestFit="1" customWidth="1"/>
    <col min="4623" max="4623" width="11.5546875" style="42"/>
    <col min="4624" max="4624" width="17.44140625" style="42" bestFit="1" customWidth="1"/>
    <col min="4625" max="4625" width="11.5546875" style="42"/>
    <col min="4626" max="4626" width="17.44140625" style="42" bestFit="1" customWidth="1"/>
    <col min="4627" max="4629" width="11.5546875" style="42"/>
    <col min="4630" max="4630" width="14" style="42" bestFit="1" customWidth="1"/>
    <col min="4631" max="4631" width="14" style="42" customWidth="1"/>
    <col min="4632" max="4632" width="13" style="42" bestFit="1" customWidth="1"/>
    <col min="4633" max="4633" width="13" style="42" customWidth="1"/>
    <col min="4634" max="4634" width="19.5546875" style="42" bestFit="1" customWidth="1"/>
    <col min="4635" max="4635" width="17.44140625" style="42" bestFit="1" customWidth="1"/>
    <col min="4636" max="4864" width="11.5546875" style="42"/>
    <col min="4865" max="4865" width="23.6640625" style="42" bestFit="1" customWidth="1"/>
    <col min="4866" max="4866" width="19.5546875" style="42" bestFit="1" customWidth="1"/>
    <col min="4867" max="4867" width="10.6640625" style="42" bestFit="1" customWidth="1"/>
    <col min="4868" max="4868" width="17.44140625" style="42" bestFit="1" customWidth="1"/>
    <col min="4869" max="4869" width="10.6640625" style="42" bestFit="1" customWidth="1"/>
    <col min="4870" max="4870" width="21" style="42" bestFit="1" customWidth="1"/>
    <col min="4871" max="4871" width="10.6640625" style="42" bestFit="1" customWidth="1"/>
    <col min="4872" max="4872" width="17.44140625" style="42" bestFit="1" customWidth="1"/>
    <col min="4873" max="4873" width="10.6640625" style="42" bestFit="1" customWidth="1"/>
    <col min="4874" max="4874" width="17.44140625" style="42" bestFit="1" customWidth="1"/>
    <col min="4875" max="4875" width="10.6640625" style="42" bestFit="1" customWidth="1"/>
    <col min="4876" max="4876" width="17.44140625" style="42" bestFit="1" customWidth="1"/>
    <col min="4877" max="4877" width="10.6640625" style="42" bestFit="1" customWidth="1"/>
    <col min="4878" max="4878" width="17.44140625" style="42" bestFit="1" customWidth="1"/>
    <col min="4879" max="4879" width="11.5546875" style="42"/>
    <col min="4880" max="4880" width="17.44140625" style="42" bestFit="1" customWidth="1"/>
    <col min="4881" max="4881" width="11.5546875" style="42"/>
    <col min="4882" max="4882" width="17.44140625" style="42" bestFit="1" customWidth="1"/>
    <col min="4883" max="4885" width="11.5546875" style="42"/>
    <col min="4886" max="4886" width="14" style="42" bestFit="1" customWidth="1"/>
    <col min="4887" max="4887" width="14" style="42" customWidth="1"/>
    <col min="4888" max="4888" width="13" style="42" bestFit="1" customWidth="1"/>
    <col min="4889" max="4889" width="13" style="42" customWidth="1"/>
    <col min="4890" max="4890" width="19.5546875" style="42" bestFit="1" customWidth="1"/>
    <col min="4891" max="4891" width="17.44140625" style="42" bestFit="1" customWidth="1"/>
    <col min="4892" max="5120" width="11.5546875" style="42"/>
    <col min="5121" max="5121" width="23.6640625" style="42" bestFit="1" customWidth="1"/>
    <col min="5122" max="5122" width="19.5546875" style="42" bestFit="1" customWidth="1"/>
    <col min="5123" max="5123" width="10.6640625" style="42" bestFit="1" customWidth="1"/>
    <col min="5124" max="5124" width="17.44140625" style="42" bestFit="1" customWidth="1"/>
    <col min="5125" max="5125" width="10.6640625" style="42" bestFit="1" customWidth="1"/>
    <col min="5126" max="5126" width="21" style="42" bestFit="1" customWidth="1"/>
    <col min="5127" max="5127" width="10.6640625" style="42" bestFit="1" customWidth="1"/>
    <col min="5128" max="5128" width="17.44140625" style="42" bestFit="1" customWidth="1"/>
    <col min="5129" max="5129" width="10.6640625" style="42" bestFit="1" customWidth="1"/>
    <col min="5130" max="5130" width="17.44140625" style="42" bestFit="1" customWidth="1"/>
    <col min="5131" max="5131" width="10.6640625" style="42" bestFit="1" customWidth="1"/>
    <col min="5132" max="5132" width="17.44140625" style="42" bestFit="1" customWidth="1"/>
    <col min="5133" max="5133" width="10.6640625" style="42" bestFit="1" customWidth="1"/>
    <col min="5134" max="5134" width="17.44140625" style="42" bestFit="1" customWidth="1"/>
    <col min="5135" max="5135" width="11.5546875" style="42"/>
    <col min="5136" max="5136" width="17.44140625" style="42" bestFit="1" customWidth="1"/>
    <col min="5137" max="5137" width="11.5546875" style="42"/>
    <col min="5138" max="5138" width="17.44140625" style="42" bestFit="1" customWidth="1"/>
    <col min="5139" max="5141" width="11.5546875" style="42"/>
    <col min="5142" max="5142" width="14" style="42" bestFit="1" customWidth="1"/>
    <col min="5143" max="5143" width="14" style="42" customWidth="1"/>
    <col min="5144" max="5144" width="13" style="42" bestFit="1" customWidth="1"/>
    <col min="5145" max="5145" width="13" style="42" customWidth="1"/>
    <col min="5146" max="5146" width="19.5546875" style="42" bestFit="1" customWidth="1"/>
    <col min="5147" max="5147" width="17.44140625" style="42" bestFit="1" customWidth="1"/>
    <col min="5148" max="5376" width="11.5546875" style="42"/>
    <col min="5377" max="5377" width="23.6640625" style="42" bestFit="1" customWidth="1"/>
    <col min="5378" max="5378" width="19.5546875" style="42" bestFit="1" customWidth="1"/>
    <col min="5379" max="5379" width="10.6640625" style="42" bestFit="1" customWidth="1"/>
    <col min="5380" max="5380" width="17.44140625" style="42" bestFit="1" customWidth="1"/>
    <col min="5381" max="5381" width="10.6640625" style="42" bestFit="1" customWidth="1"/>
    <col min="5382" max="5382" width="21" style="42" bestFit="1" customWidth="1"/>
    <col min="5383" max="5383" width="10.6640625" style="42" bestFit="1" customWidth="1"/>
    <col min="5384" max="5384" width="17.44140625" style="42" bestFit="1" customWidth="1"/>
    <col min="5385" max="5385" width="10.6640625" style="42" bestFit="1" customWidth="1"/>
    <col min="5386" max="5386" width="17.44140625" style="42" bestFit="1" customWidth="1"/>
    <col min="5387" max="5387" width="10.6640625" style="42" bestFit="1" customWidth="1"/>
    <col min="5388" max="5388" width="17.44140625" style="42" bestFit="1" customWidth="1"/>
    <col min="5389" max="5389" width="10.6640625" style="42" bestFit="1" customWidth="1"/>
    <col min="5390" max="5390" width="17.44140625" style="42" bestFit="1" customWidth="1"/>
    <col min="5391" max="5391" width="11.5546875" style="42"/>
    <col min="5392" max="5392" width="17.44140625" style="42" bestFit="1" customWidth="1"/>
    <col min="5393" max="5393" width="11.5546875" style="42"/>
    <col min="5394" max="5394" width="17.44140625" style="42" bestFit="1" customWidth="1"/>
    <col min="5395" max="5397" width="11.5546875" style="42"/>
    <col min="5398" max="5398" width="14" style="42" bestFit="1" customWidth="1"/>
    <col min="5399" max="5399" width="14" style="42" customWidth="1"/>
    <col min="5400" max="5400" width="13" style="42" bestFit="1" customWidth="1"/>
    <col min="5401" max="5401" width="13" style="42" customWidth="1"/>
    <col min="5402" max="5402" width="19.5546875" style="42" bestFit="1" customWidth="1"/>
    <col min="5403" max="5403" width="17.44140625" style="42" bestFit="1" customWidth="1"/>
    <col min="5404" max="5632" width="11.5546875" style="42"/>
    <col min="5633" max="5633" width="23.6640625" style="42" bestFit="1" customWidth="1"/>
    <col min="5634" max="5634" width="19.5546875" style="42" bestFit="1" customWidth="1"/>
    <col min="5635" max="5635" width="10.6640625" style="42" bestFit="1" customWidth="1"/>
    <col min="5636" max="5636" width="17.44140625" style="42" bestFit="1" customWidth="1"/>
    <col min="5637" max="5637" width="10.6640625" style="42" bestFit="1" customWidth="1"/>
    <col min="5638" max="5638" width="21" style="42" bestFit="1" customWidth="1"/>
    <col min="5639" max="5639" width="10.6640625" style="42" bestFit="1" customWidth="1"/>
    <col min="5640" max="5640" width="17.44140625" style="42" bestFit="1" customWidth="1"/>
    <col min="5641" max="5641" width="10.6640625" style="42" bestFit="1" customWidth="1"/>
    <col min="5642" max="5642" width="17.44140625" style="42" bestFit="1" customWidth="1"/>
    <col min="5643" max="5643" width="10.6640625" style="42" bestFit="1" customWidth="1"/>
    <col min="5644" max="5644" width="17.44140625" style="42" bestFit="1" customWidth="1"/>
    <col min="5645" max="5645" width="10.6640625" style="42" bestFit="1" customWidth="1"/>
    <col min="5646" max="5646" width="17.44140625" style="42" bestFit="1" customWidth="1"/>
    <col min="5647" max="5647" width="11.5546875" style="42"/>
    <col min="5648" max="5648" width="17.44140625" style="42" bestFit="1" customWidth="1"/>
    <col min="5649" max="5649" width="11.5546875" style="42"/>
    <col min="5650" max="5650" width="17.44140625" style="42" bestFit="1" customWidth="1"/>
    <col min="5651" max="5653" width="11.5546875" style="42"/>
    <col min="5654" max="5654" width="14" style="42" bestFit="1" customWidth="1"/>
    <col min="5655" max="5655" width="14" style="42" customWidth="1"/>
    <col min="5656" max="5656" width="13" style="42" bestFit="1" customWidth="1"/>
    <col min="5657" max="5657" width="13" style="42" customWidth="1"/>
    <col min="5658" max="5658" width="19.5546875" style="42" bestFit="1" customWidth="1"/>
    <col min="5659" max="5659" width="17.44140625" style="42" bestFit="1" customWidth="1"/>
    <col min="5660" max="5888" width="11.5546875" style="42"/>
    <col min="5889" max="5889" width="23.6640625" style="42" bestFit="1" customWidth="1"/>
    <col min="5890" max="5890" width="19.5546875" style="42" bestFit="1" customWidth="1"/>
    <col min="5891" max="5891" width="10.6640625" style="42" bestFit="1" customWidth="1"/>
    <col min="5892" max="5892" width="17.44140625" style="42" bestFit="1" customWidth="1"/>
    <col min="5893" max="5893" width="10.6640625" style="42" bestFit="1" customWidth="1"/>
    <col min="5894" max="5894" width="21" style="42" bestFit="1" customWidth="1"/>
    <col min="5895" max="5895" width="10.6640625" style="42" bestFit="1" customWidth="1"/>
    <col min="5896" max="5896" width="17.44140625" style="42" bestFit="1" customWidth="1"/>
    <col min="5897" max="5897" width="10.6640625" style="42" bestFit="1" customWidth="1"/>
    <col min="5898" max="5898" width="17.44140625" style="42" bestFit="1" customWidth="1"/>
    <col min="5899" max="5899" width="10.6640625" style="42" bestFit="1" customWidth="1"/>
    <col min="5900" max="5900" width="17.44140625" style="42" bestFit="1" customWidth="1"/>
    <col min="5901" max="5901" width="10.6640625" style="42" bestFit="1" customWidth="1"/>
    <col min="5902" max="5902" width="17.44140625" style="42" bestFit="1" customWidth="1"/>
    <col min="5903" max="5903" width="11.5546875" style="42"/>
    <col min="5904" max="5904" width="17.44140625" style="42" bestFit="1" customWidth="1"/>
    <col min="5905" max="5905" width="11.5546875" style="42"/>
    <col min="5906" max="5906" width="17.44140625" style="42" bestFit="1" customWidth="1"/>
    <col min="5907" max="5909" width="11.5546875" style="42"/>
    <col min="5910" max="5910" width="14" style="42" bestFit="1" customWidth="1"/>
    <col min="5911" max="5911" width="14" style="42" customWidth="1"/>
    <col min="5912" max="5912" width="13" style="42" bestFit="1" customWidth="1"/>
    <col min="5913" max="5913" width="13" style="42" customWidth="1"/>
    <col min="5914" max="5914" width="19.5546875" style="42" bestFit="1" customWidth="1"/>
    <col min="5915" max="5915" width="17.44140625" style="42" bestFit="1" customWidth="1"/>
    <col min="5916" max="6144" width="11.5546875" style="42"/>
    <col min="6145" max="6145" width="23.6640625" style="42" bestFit="1" customWidth="1"/>
    <col min="6146" max="6146" width="19.5546875" style="42" bestFit="1" customWidth="1"/>
    <col min="6147" max="6147" width="10.6640625" style="42" bestFit="1" customWidth="1"/>
    <col min="6148" max="6148" width="17.44140625" style="42" bestFit="1" customWidth="1"/>
    <col min="6149" max="6149" width="10.6640625" style="42" bestFit="1" customWidth="1"/>
    <col min="6150" max="6150" width="21" style="42" bestFit="1" customWidth="1"/>
    <col min="6151" max="6151" width="10.6640625" style="42" bestFit="1" customWidth="1"/>
    <col min="6152" max="6152" width="17.44140625" style="42" bestFit="1" customWidth="1"/>
    <col min="6153" max="6153" width="10.6640625" style="42" bestFit="1" customWidth="1"/>
    <col min="6154" max="6154" width="17.44140625" style="42" bestFit="1" customWidth="1"/>
    <col min="6155" max="6155" width="10.6640625" style="42" bestFit="1" customWidth="1"/>
    <col min="6156" max="6156" width="17.44140625" style="42" bestFit="1" customWidth="1"/>
    <col min="6157" max="6157" width="10.6640625" style="42" bestFit="1" customWidth="1"/>
    <col min="6158" max="6158" width="17.44140625" style="42" bestFit="1" customWidth="1"/>
    <col min="6159" max="6159" width="11.5546875" style="42"/>
    <col min="6160" max="6160" width="17.44140625" style="42" bestFit="1" customWidth="1"/>
    <col min="6161" max="6161" width="11.5546875" style="42"/>
    <col min="6162" max="6162" width="17.44140625" style="42" bestFit="1" customWidth="1"/>
    <col min="6163" max="6165" width="11.5546875" style="42"/>
    <col min="6166" max="6166" width="14" style="42" bestFit="1" customWidth="1"/>
    <col min="6167" max="6167" width="14" style="42" customWidth="1"/>
    <col min="6168" max="6168" width="13" style="42" bestFit="1" customWidth="1"/>
    <col min="6169" max="6169" width="13" style="42" customWidth="1"/>
    <col min="6170" max="6170" width="19.5546875" style="42" bestFit="1" customWidth="1"/>
    <col min="6171" max="6171" width="17.44140625" style="42" bestFit="1" customWidth="1"/>
    <col min="6172" max="6400" width="11.5546875" style="42"/>
    <col min="6401" max="6401" width="23.6640625" style="42" bestFit="1" customWidth="1"/>
    <col min="6402" max="6402" width="19.5546875" style="42" bestFit="1" customWidth="1"/>
    <col min="6403" max="6403" width="10.6640625" style="42" bestFit="1" customWidth="1"/>
    <col min="6404" max="6404" width="17.44140625" style="42" bestFit="1" customWidth="1"/>
    <col min="6405" max="6405" width="10.6640625" style="42" bestFit="1" customWidth="1"/>
    <col min="6406" max="6406" width="21" style="42" bestFit="1" customWidth="1"/>
    <col min="6407" max="6407" width="10.6640625" style="42" bestFit="1" customWidth="1"/>
    <col min="6408" max="6408" width="17.44140625" style="42" bestFit="1" customWidth="1"/>
    <col min="6409" max="6409" width="10.6640625" style="42" bestFit="1" customWidth="1"/>
    <col min="6410" max="6410" width="17.44140625" style="42" bestFit="1" customWidth="1"/>
    <col min="6411" max="6411" width="10.6640625" style="42" bestFit="1" customWidth="1"/>
    <col min="6412" max="6412" width="17.44140625" style="42" bestFit="1" customWidth="1"/>
    <col min="6413" max="6413" width="10.6640625" style="42" bestFit="1" customWidth="1"/>
    <col min="6414" max="6414" width="17.44140625" style="42" bestFit="1" customWidth="1"/>
    <col min="6415" max="6415" width="11.5546875" style="42"/>
    <col min="6416" max="6416" width="17.44140625" style="42" bestFit="1" customWidth="1"/>
    <col min="6417" max="6417" width="11.5546875" style="42"/>
    <col min="6418" max="6418" width="17.44140625" style="42" bestFit="1" customWidth="1"/>
    <col min="6419" max="6421" width="11.5546875" style="42"/>
    <col min="6422" max="6422" width="14" style="42" bestFit="1" customWidth="1"/>
    <col min="6423" max="6423" width="14" style="42" customWidth="1"/>
    <col min="6424" max="6424" width="13" style="42" bestFit="1" customWidth="1"/>
    <col min="6425" max="6425" width="13" style="42" customWidth="1"/>
    <col min="6426" max="6426" width="19.5546875" style="42" bestFit="1" customWidth="1"/>
    <col min="6427" max="6427" width="17.44140625" style="42" bestFit="1" customWidth="1"/>
    <col min="6428" max="6656" width="11.5546875" style="42"/>
    <col min="6657" max="6657" width="23.6640625" style="42" bestFit="1" customWidth="1"/>
    <col min="6658" max="6658" width="19.5546875" style="42" bestFit="1" customWidth="1"/>
    <col min="6659" max="6659" width="10.6640625" style="42" bestFit="1" customWidth="1"/>
    <col min="6660" max="6660" width="17.44140625" style="42" bestFit="1" customWidth="1"/>
    <col min="6661" max="6661" width="10.6640625" style="42" bestFit="1" customWidth="1"/>
    <col min="6662" max="6662" width="21" style="42" bestFit="1" customWidth="1"/>
    <col min="6663" max="6663" width="10.6640625" style="42" bestFit="1" customWidth="1"/>
    <col min="6664" max="6664" width="17.44140625" style="42" bestFit="1" customWidth="1"/>
    <col min="6665" max="6665" width="10.6640625" style="42" bestFit="1" customWidth="1"/>
    <col min="6666" max="6666" width="17.44140625" style="42" bestFit="1" customWidth="1"/>
    <col min="6667" max="6667" width="10.6640625" style="42" bestFit="1" customWidth="1"/>
    <col min="6668" max="6668" width="17.44140625" style="42" bestFit="1" customWidth="1"/>
    <col min="6669" max="6669" width="10.6640625" style="42" bestFit="1" customWidth="1"/>
    <col min="6670" max="6670" width="17.44140625" style="42" bestFit="1" customWidth="1"/>
    <col min="6671" max="6671" width="11.5546875" style="42"/>
    <col min="6672" max="6672" width="17.44140625" style="42" bestFit="1" customWidth="1"/>
    <col min="6673" max="6673" width="11.5546875" style="42"/>
    <col min="6674" max="6674" width="17.44140625" style="42" bestFit="1" customWidth="1"/>
    <col min="6675" max="6677" width="11.5546875" style="42"/>
    <col min="6678" max="6678" width="14" style="42" bestFit="1" customWidth="1"/>
    <col min="6679" max="6679" width="14" style="42" customWidth="1"/>
    <col min="6680" max="6680" width="13" style="42" bestFit="1" customWidth="1"/>
    <col min="6681" max="6681" width="13" style="42" customWidth="1"/>
    <col min="6682" max="6682" width="19.5546875" style="42" bestFit="1" customWidth="1"/>
    <col min="6683" max="6683" width="17.44140625" style="42" bestFit="1" customWidth="1"/>
    <col min="6684" max="6912" width="11.5546875" style="42"/>
    <col min="6913" max="6913" width="23.6640625" style="42" bestFit="1" customWidth="1"/>
    <col min="6914" max="6914" width="19.5546875" style="42" bestFit="1" customWidth="1"/>
    <col min="6915" max="6915" width="10.6640625" style="42" bestFit="1" customWidth="1"/>
    <col min="6916" max="6916" width="17.44140625" style="42" bestFit="1" customWidth="1"/>
    <col min="6917" max="6917" width="10.6640625" style="42" bestFit="1" customWidth="1"/>
    <col min="6918" max="6918" width="21" style="42" bestFit="1" customWidth="1"/>
    <col min="6919" max="6919" width="10.6640625" style="42" bestFit="1" customWidth="1"/>
    <col min="6920" max="6920" width="17.44140625" style="42" bestFit="1" customWidth="1"/>
    <col min="6921" max="6921" width="10.6640625" style="42" bestFit="1" customWidth="1"/>
    <col min="6922" max="6922" width="17.44140625" style="42" bestFit="1" customWidth="1"/>
    <col min="6923" max="6923" width="10.6640625" style="42" bestFit="1" customWidth="1"/>
    <col min="6924" max="6924" width="17.44140625" style="42" bestFit="1" customWidth="1"/>
    <col min="6925" max="6925" width="10.6640625" style="42" bestFit="1" customWidth="1"/>
    <col min="6926" max="6926" width="17.44140625" style="42" bestFit="1" customWidth="1"/>
    <col min="6927" max="6927" width="11.5546875" style="42"/>
    <col min="6928" max="6928" width="17.44140625" style="42" bestFit="1" customWidth="1"/>
    <col min="6929" max="6929" width="11.5546875" style="42"/>
    <col min="6930" max="6930" width="17.44140625" style="42" bestFit="1" customWidth="1"/>
    <col min="6931" max="6933" width="11.5546875" style="42"/>
    <col min="6934" max="6934" width="14" style="42" bestFit="1" customWidth="1"/>
    <col min="6935" max="6935" width="14" style="42" customWidth="1"/>
    <col min="6936" max="6936" width="13" style="42" bestFit="1" customWidth="1"/>
    <col min="6937" max="6937" width="13" style="42" customWidth="1"/>
    <col min="6938" max="6938" width="19.5546875" style="42" bestFit="1" customWidth="1"/>
    <col min="6939" max="6939" width="17.44140625" style="42" bestFit="1" customWidth="1"/>
    <col min="6940" max="7168" width="11.5546875" style="42"/>
    <col min="7169" max="7169" width="23.6640625" style="42" bestFit="1" customWidth="1"/>
    <col min="7170" max="7170" width="19.5546875" style="42" bestFit="1" customWidth="1"/>
    <col min="7171" max="7171" width="10.6640625" style="42" bestFit="1" customWidth="1"/>
    <col min="7172" max="7172" width="17.44140625" style="42" bestFit="1" customWidth="1"/>
    <col min="7173" max="7173" width="10.6640625" style="42" bestFit="1" customWidth="1"/>
    <col min="7174" max="7174" width="21" style="42" bestFit="1" customWidth="1"/>
    <col min="7175" max="7175" width="10.6640625" style="42" bestFit="1" customWidth="1"/>
    <col min="7176" max="7176" width="17.44140625" style="42" bestFit="1" customWidth="1"/>
    <col min="7177" max="7177" width="10.6640625" style="42" bestFit="1" customWidth="1"/>
    <col min="7178" max="7178" width="17.44140625" style="42" bestFit="1" customWidth="1"/>
    <col min="7179" max="7179" width="10.6640625" style="42" bestFit="1" customWidth="1"/>
    <col min="7180" max="7180" width="17.44140625" style="42" bestFit="1" customWidth="1"/>
    <col min="7181" max="7181" width="10.6640625" style="42" bestFit="1" customWidth="1"/>
    <col min="7182" max="7182" width="17.44140625" style="42" bestFit="1" customWidth="1"/>
    <col min="7183" max="7183" width="11.5546875" style="42"/>
    <col min="7184" max="7184" width="17.44140625" style="42" bestFit="1" customWidth="1"/>
    <col min="7185" max="7185" width="11.5546875" style="42"/>
    <col min="7186" max="7186" width="17.44140625" style="42" bestFit="1" customWidth="1"/>
    <col min="7187" max="7189" width="11.5546875" style="42"/>
    <col min="7190" max="7190" width="14" style="42" bestFit="1" customWidth="1"/>
    <col min="7191" max="7191" width="14" style="42" customWidth="1"/>
    <col min="7192" max="7192" width="13" style="42" bestFit="1" customWidth="1"/>
    <col min="7193" max="7193" width="13" style="42" customWidth="1"/>
    <col min="7194" max="7194" width="19.5546875" style="42" bestFit="1" customWidth="1"/>
    <col min="7195" max="7195" width="17.44140625" style="42" bestFit="1" customWidth="1"/>
    <col min="7196" max="7424" width="11.5546875" style="42"/>
    <col min="7425" max="7425" width="23.6640625" style="42" bestFit="1" customWidth="1"/>
    <col min="7426" max="7426" width="19.5546875" style="42" bestFit="1" customWidth="1"/>
    <col min="7427" max="7427" width="10.6640625" style="42" bestFit="1" customWidth="1"/>
    <col min="7428" max="7428" width="17.44140625" style="42" bestFit="1" customWidth="1"/>
    <col min="7429" max="7429" width="10.6640625" style="42" bestFit="1" customWidth="1"/>
    <col min="7430" max="7430" width="21" style="42" bestFit="1" customWidth="1"/>
    <col min="7431" max="7431" width="10.6640625" style="42" bestFit="1" customWidth="1"/>
    <col min="7432" max="7432" width="17.44140625" style="42" bestFit="1" customWidth="1"/>
    <col min="7433" max="7433" width="10.6640625" style="42" bestFit="1" customWidth="1"/>
    <col min="7434" max="7434" width="17.44140625" style="42" bestFit="1" customWidth="1"/>
    <col min="7435" max="7435" width="10.6640625" style="42" bestFit="1" customWidth="1"/>
    <col min="7436" max="7436" width="17.44140625" style="42" bestFit="1" customWidth="1"/>
    <col min="7437" max="7437" width="10.6640625" style="42" bestFit="1" customWidth="1"/>
    <col min="7438" max="7438" width="17.44140625" style="42" bestFit="1" customWidth="1"/>
    <col min="7439" max="7439" width="11.5546875" style="42"/>
    <col min="7440" max="7440" width="17.44140625" style="42" bestFit="1" customWidth="1"/>
    <col min="7441" max="7441" width="11.5546875" style="42"/>
    <col min="7442" max="7442" width="17.44140625" style="42" bestFit="1" customWidth="1"/>
    <col min="7443" max="7445" width="11.5546875" style="42"/>
    <col min="7446" max="7446" width="14" style="42" bestFit="1" customWidth="1"/>
    <col min="7447" max="7447" width="14" style="42" customWidth="1"/>
    <col min="7448" max="7448" width="13" style="42" bestFit="1" customWidth="1"/>
    <col min="7449" max="7449" width="13" style="42" customWidth="1"/>
    <col min="7450" max="7450" width="19.5546875" style="42" bestFit="1" customWidth="1"/>
    <col min="7451" max="7451" width="17.44140625" style="42" bestFit="1" customWidth="1"/>
    <col min="7452" max="7680" width="11.5546875" style="42"/>
    <col min="7681" max="7681" width="23.6640625" style="42" bestFit="1" customWidth="1"/>
    <col min="7682" max="7682" width="19.5546875" style="42" bestFit="1" customWidth="1"/>
    <col min="7683" max="7683" width="10.6640625" style="42" bestFit="1" customWidth="1"/>
    <col min="7684" max="7684" width="17.44140625" style="42" bestFit="1" customWidth="1"/>
    <col min="7685" max="7685" width="10.6640625" style="42" bestFit="1" customWidth="1"/>
    <col min="7686" max="7686" width="21" style="42" bestFit="1" customWidth="1"/>
    <col min="7687" max="7687" width="10.6640625" style="42" bestFit="1" customWidth="1"/>
    <col min="7688" max="7688" width="17.44140625" style="42" bestFit="1" customWidth="1"/>
    <col min="7689" max="7689" width="10.6640625" style="42" bestFit="1" customWidth="1"/>
    <col min="7690" max="7690" width="17.44140625" style="42" bestFit="1" customWidth="1"/>
    <col min="7691" max="7691" width="10.6640625" style="42" bestFit="1" customWidth="1"/>
    <col min="7692" max="7692" width="17.44140625" style="42" bestFit="1" customWidth="1"/>
    <col min="7693" max="7693" width="10.6640625" style="42" bestFit="1" customWidth="1"/>
    <col min="7694" max="7694" width="17.44140625" style="42" bestFit="1" customWidth="1"/>
    <col min="7695" max="7695" width="11.5546875" style="42"/>
    <col min="7696" max="7696" width="17.44140625" style="42" bestFit="1" customWidth="1"/>
    <col min="7697" max="7697" width="11.5546875" style="42"/>
    <col min="7698" max="7698" width="17.44140625" style="42" bestFit="1" customWidth="1"/>
    <col min="7699" max="7701" width="11.5546875" style="42"/>
    <col min="7702" max="7702" width="14" style="42" bestFit="1" customWidth="1"/>
    <col min="7703" max="7703" width="14" style="42" customWidth="1"/>
    <col min="7704" max="7704" width="13" style="42" bestFit="1" customWidth="1"/>
    <col min="7705" max="7705" width="13" style="42" customWidth="1"/>
    <col min="7706" max="7706" width="19.5546875" style="42" bestFit="1" customWidth="1"/>
    <col min="7707" max="7707" width="17.44140625" style="42" bestFit="1" customWidth="1"/>
    <col min="7708" max="7936" width="11.5546875" style="42"/>
    <col min="7937" max="7937" width="23.6640625" style="42" bestFit="1" customWidth="1"/>
    <col min="7938" max="7938" width="19.5546875" style="42" bestFit="1" customWidth="1"/>
    <col min="7939" max="7939" width="10.6640625" style="42" bestFit="1" customWidth="1"/>
    <col min="7940" max="7940" width="17.44140625" style="42" bestFit="1" customWidth="1"/>
    <col min="7941" max="7941" width="10.6640625" style="42" bestFit="1" customWidth="1"/>
    <col min="7942" max="7942" width="21" style="42" bestFit="1" customWidth="1"/>
    <col min="7943" max="7943" width="10.6640625" style="42" bestFit="1" customWidth="1"/>
    <col min="7944" max="7944" width="17.44140625" style="42" bestFit="1" customWidth="1"/>
    <col min="7945" max="7945" width="10.6640625" style="42" bestFit="1" customWidth="1"/>
    <col min="7946" max="7946" width="17.44140625" style="42" bestFit="1" customWidth="1"/>
    <col min="7947" max="7947" width="10.6640625" style="42" bestFit="1" customWidth="1"/>
    <col min="7948" max="7948" width="17.44140625" style="42" bestFit="1" customWidth="1"/>
    <col min="7949" max="7949" width="10.6640625" style="42" bestFit="1" customWidth="1"/>
    <col min="7950" max="7950" width="17.44140625" style="42" bestFit="1" customWidth="1"/>
    <col min="7951" max="7951" width="11.5546875" style="42"/>
    <col min="7952" max="7952" width="17.44140625" style="42" bestFit="1" customWidth="1"/>
    <col min="7953" max="7953" width="11.5546875" style="42"/>
    <col min="7954" max="7954" width="17.44140625" style="42" bestFit="1" customWidth="1"/>
    <col min="7955" max="7957" width="11.5546875" style="42"/>
    <col min="7958" max="7958" width="14" style="42" bestFit="1" customWidth="1"/>
    <col min="7959" max="7959" width="14" style="42" customWidth="1"/>
    <col min="7960" max="7960" width="13" style="42" bestFit="1" customWidth="1"/>
    <col min="7961" max="7961" width="13" style="42" customWidth="1"/>
    <col min="7962" max="7962" width="19.5546875" style="42" bestFit="1" customWidth="1"/>
    <col min="7963" max="7963" width="17.44140625" style="42" bestFit="1" customWidth="1"/>
    <col min="7964" max="8192" width="11.5546875" style="42"/>
    <col min="8193" max="8193" width="23.6640625" style="42" bestFit="1" customWidth="1"/>
    <col min="8194" max="8194" width="19.5546875" style="42" bestFit="1" customWidth="1"/>
    <col min="8195" max="8195" width="10.6640625" style="42" bestFit="1" customWidth="1"/>
    <col min="8196" max="8196" width="17.44140625" style="42" bestFit="1" customWidth="1"/>
    <col min="8197" max="8197" width="10.6640625" style="42" bestFit="1" customWidth="1"/>
    <col min="8198" max="8198" width="21" style="42" bestFit="1" customWidth="1"/>
    <col min="8199" max="8199" width="10.6640625" style="42" bestFit="1" customWidth="1"/>
    <col min="8200" max="8200" width="17.44140625" style="42" bestFit="1" customWidth="1"/>
    <col min="8201" max="8201" width="10.6640625" style="42" bestFit="1" customWidth="1"/>
    <col min="8202" max="8202" width="17.44140625" style="42" bestFit="1" customWidth="1"/>
    <col min="8203" max="8203" width="10.6640625" style="42" bestFit="1" customWidth="1"/>
    <col min="8204" max="8204" width="17.44140625" style="42" bestFit="1" customWidth="1"/>
    <col min="8205" max="8205" width="10.6640625" style="42" bestFit="1" customWidth="1"/>
    <col min="8206" max="8206" width="17.44140625" style="42" bestFit="1" customWidth="1"/>
    <col min="8207" max="8207" width="11.5546875" style="42"/>
    <col min="8208" max="8208" width="17.44140625" style="42" bestFit="1" customWidth="1"/>
    <col min="8209" max="8209" width="11.5546875" style="42"/>
    <col min="8210" max="8210" width="17.44140625" style="42" bestFit="1" customWidth="1"/>
    <col min="8211" max="8213" width="11.5546875" style="42"/>
    <col min="8214" max="8214" width="14" style="42" bestFit="1" customWidth="1"/>
    <col min="8215" max="8215" width="14" style="42" customWidth="1"/>
    <col min="8216" max="8216" width="13" style="42" bestFit="1" customWidth="1"/>
    <col min="8217" max="8217" width="13" style="42" customWidth="1"/>
    <col min="8218" max="8218" width="19.5546875" style="42" bestFit="1" customWidth="1"/>
    <col min="8219" max="8219" width="17.44140625" style="42" bestFit="1" customWidth="1"/>
    <col min="8220" max="8448" width="11.5546875" style="42"/>
    <col min="8449" max="8449" width="23.6640625" style="42" bestFit="1" customWidth="1"/>
    <col min="8450" max="8450" width="19.5546875" style="42" bestFit="1" customWidth="1"/>
    <col min="8451" max="8451" width="10.6640625" style="42" bestFit="1" customWidth="1"/>
    <col min="8452" max="8452" width="17.44140625" style="42" bestFit="1" customWidth="1"/>
    <col min="8453" max="8453" width="10.6640625" style="42" bestFit="1" customWidth="1"/>
    <col min="8454" max="8454" width="21" style="42" bestFit="1" customWidth="1"/>
    <col min="8455" max="8455" width="10.6640625" style="42" bestFit="1" customWidth="1"/>
    <col min="8456" max="8456" width="17.44140625" style="42" bestFit="1" customWidth="1"/>
    <col min="8457" max="8457" width="10.6640625" style="42" bestFit="1" customWidth="1"/>
    <col min="8458" max="8458" width="17.44140625" style="42" bestFit="1" customWidth="1"/>
    <col min="8459" max="8459" width="10.6640625" style="42" bestFit="1" customWidth="1"/>
    <col min="8460" max="8460" width="17.44140625" style="42" bestFit="1" customWidth="1"/>
    <col min="8461" max="8461" width="10.6640625" style="42" bestFit="1" customWidth="1"/>
    <col min="8462" max="8462" width="17.44140625" style="42" bestFit="1" customWidth="1"/>
    <col min="8463" max="8463" width="11.5546875" style="42"/>
    <col min="8464" max="8464" width="17.44140625" style="42" bestFit="1" customWidth="1"/>
    <col min="8465" max="8465" width="11.5546875" style="42"/>
    <col min="8466" max="8466" width="17.44140625" style="42" bestFit="1" customWidth="1"/>
    <col min="8467" max="8469" width="11.5546875" style="42"/>
    <col min="8470" max="8470" width="14" style="42" bestFit="1" customWidth="1"/>
    <col min="8471" max="8471" width="14" style="42" customWidth="1"/>
    <col min="8472" max="8472" width="13" style="42" bestFit="1" customWidth="1"/>
    <col min="8473" max="8473" width="13" style="42" customWidth="1"/>
    <col min="8474" max="8474" width="19.5546875" style="42" bestFit="1" customWidth="1"/>
    <col min="8475" max="8475" width="17.44140625" style="42" bestFit="1" customWidth="1"/>
    <col min="8476" max="8704" width="11.5546875" style="42"/>
    <col min="8705" max="8705" width="23.6640625" style="42" bestFit="1" customWidth="1"/>
    <col min="8706" max="8706" width="19.5546875" style="42" bestFit="1" customWidth="1"/>
    <col min="8707" max="8707" width="10.6640625" style="42" bestFit="1" customWidth="1"/>
    <col min="8708" max="8708" width="17.44140625" style="42" bestFit="1" customWidth="1"/>
    <col min="8709" max="8709" width="10.6640625" style="42" bestFit="1" customWidth="1"/>
    <col min="8710" max="8710" width="21" style="42" bestFit="1" customWidth="1"/>
    <col min="8711" max="8711" width="10.6640625" style="42" bestFit="1" customWidth="1"/>
    <col min="8712" max="8712" width="17.44140625" style="42" bestFit="1" customWidth="1"/>
    <col min="8713" max="8713" width="10.6640625" style="42" bestFit="1" customWidth="1"/>
    <col min="8714" max="8714" width="17.44140625" style="42" bestFit="1" customWidth="1"/>
    <col min="8715" max="8715" width="10.6640625" style="42" bestFit="1" customWidth="1"/>
    <col min="8716" max="8716" width="17.44140625" style="42" bestFit="1" customWidth="1"/>
    <col min="8717" max="8717" width="10.6640625" style="42" bestFit="1" customWidth="1"/>
    <col min="8718" max="8718" width="17.44140625" style="42" bestFit="1" customWidth="1"/>
    <col min="8719" max="8719" width="11.5546875" style="42"/>
    <col min="8720" max="8720" width="17.44140625" style="42" bestFit="1" customWidth="1"/>
    <col min="8721" max="8721" width="11.5546875" style="42"/>
    <col min="8722" max="8722" width="17.44140625" style="42" bestFit="1" customWidth="1"/>
    <col min="8723" max="8725" width="11.5546875" style="42"/>
    <col min="8726" max="8726" width="14" style="42" bestFit="1" customWidth="1"/>
    <col min="8727" max="8727" width="14" style="42" customWidth="1"/>
    <col min="8728" max="8728" width="13" style="42" bestFit="1" customWidth="1"/>
    <col min="8729" max="8729" width="13" style="42" customWidth="1"/>
    <col min="8730" max="8730" width="19.5546875" style="42" bestFit="1" customWidth="1"/>
    <col min="8731" max="8731" width="17.44140625" style="42" bestFit="1" customWidth="1"/>
    <col min="8732" max="8960" width="11.5546875" style="42"/>
    <col min="8961" max="8961" width="23.6640625" style="42" bestFit="1" customWidth="1"/>
    <col min="8962" max="8962" width="19.5546875" style="42" bestFit="1" customWidth="1"/>
    <col min="8963" max="8963" width="10.6640625" style="42" bestFit="1" customWidth="1"/>
    <col min="8964" max="8964" width="17.44140625" style="42" bestFit="1" customWidth="1"/>
    <col min="8965" max="8965" width="10.6640625" style="42" bestFit="1" customWidth="1"/>
    <col min="8966" max="8966" width="21" style="42" bestFit="1" customWidth="1"/>
    <col min="8967" max="8967" width="10.6640625" style="42" bestFit="1" customWidth="1"/>
    <col min="8968" max="8968" width="17.44140625" style="42" bestFit="1" customWidth="1"/>
    <col min="8969" max="8969" width="10.6640625" style="42" bestFit="1" customWidth="1"/>
    <col min="8970" max="8970" width="17.44140625" style="42" bestFit="1" customWidth="1"/>
    <col min="8971" max="8971" width="10.6640625" style="42" bestFit="1" customWidth="1"/>
    <col min="8972" max="8972" width="17.44140625" style="42" bestFit="1" customWidth="1"/>
    <col min="8973" max="8973" width="10.6640625" style="42" bestFit="1" customWidth="1"/>
    <col min="8974" max="8974" width="17.44140625" style="42" bestFit="1" customWidth="1"/>
    <col min="8975" max="8975" width="11.5546875" style="42"/>
    <col min="8976" max="8976" width="17.44140625" style="42" bestFit="1" customWidth="1"/>
    <col min="8977" max="8977" width="11.5546875" style="42"/>
    <col min="8978" max="8978" width="17.44140625" style="42" bestFit="1" customWidth="1"/>
    <col min="8979" max="8981" width="11.5546875" style="42"/>
    <col min="8982" max="8982" width="14" style="42" bestFit="1" customWidth="1"/>
    <col min="8983" max="8983" width="14" style="42" customWidth="1"/>
    <col min="8984" max="8984" width="13" style="42" bestFit="1" customWidth="1"/>
    <col min="8985" max="8985" width="13" style="42" customWidth="1"/>
    <col min="8986" max="8986" width="19.5546875" style="42" bestFit="1" customWidth="1"/>
    <col min="8987" max="8987" width="17.44140625" style="42" bestFit="1" customWidth="1"/>
    <col min="8988" max="9216" width="11.5546875" style="42"/>
    <col min="9217" max="9217" width="23.6640625" style="42" bestFit="1" customWidth="1"/>
    <col min="9218" max="9218" width="19.5546875" style="42" bestFit="1" customWidth="1"/>
    <col min="9219" max="9219" width="10.6640625" style="42" bestFit="1" customWidth="1"/>
    <col min="9220" max="9220" width="17.44140625" style="42" bestFit="1" customWidth="1"/>
    <col min="9221" max="9221" width="10.6640625" style="42" bestFit="1" customWidth="1"/>
    <col min="9222" max="9222" width="21" style="42" bestFit="1" customWidth="1"/>
    <col min="9223" max="9223" width="10.6640625" style="42" bestFit="1" customWidth="1"/>
    <col min="9224" max="9224" width="17.44140625" style="42" bestFit="1" customWidth="1"/>
    <col min="9225" max="9225" width="10.6640625" style="42" bestFit="1" customWidth="1"/>
    <col min="9226" max="9226" width="17.44140625" style="42" bestFit="1" customWidth="1"/>
    <col min="9227" max="9227" width="10.6640625" style="42" bestFit="1" customWidth="1"/>
    <col min="9228" max="9228" width="17.44140625" style="42" bestFit="1" customWidth="1"/>
    <col min="9229" max="9229" width="10.6640625" style="42" bestFit="1" customWidth="1"/>
    <col min="9230" max="9230" width="17.44140625" style="42" bestFit="1" customWidth="1"/>
    <col min="9231" max="9231" width="11.5546875" style="42"/>
    <col min="9232" max="9232" width="17.44140625" style="42" bestFit="1" customWidth="1"/>
    <col min="9233" max="9233" width="11.5546875" style="42"/>
    <col min="9234" max="9234" width="17.44140625" style="42" bestFit="1" customWidth="1"/>
    <col min="9235" max="9237" width="11.5546875" style="42"/>
    <col min="9238" max="9238" width="14" style="42" bestFit="1" customWidth="1"/>
    <col min="9239" max="9239" width="14" style="42" customWidth="1"/>
    <col min="9240" max="9240" width="13" style="42" bestFit="1" customWidth="1"/>
    <col min="9241" max="9241" width="13" style="42" customWidth="1"/>
    <col min="9242" max="9242" width="19.5546875" style="42" bestFit="1" customWidth="1"/>
    <col min="9243" max="9243" width="17.44140625" style="42" bestFit="1" customWidth="1"/>
    <col min="9244" max="9472" width="11.5546875" style="42"/>
    <col min="9473" max="9473" width="23.6640625" style="42" bestFit="1" customWidth="1"/>
    <col min="9474" max="9474" width="19.5546875" style="42" bestFit="1" customWidth="1"/>
    <col min="9475" max="9475" width="10.6640625" style="42" bestFit="1" customWidth="1"/>
    <col min="9476" max="9476" width="17.44140625" style="42" bestFit="1" customWidth="1"/>
    <col min="9477" max="9477" width="10.6640625" style="42" bestFit="1" customWidth="1"/>
    <col min="9478" max="9478" width="21" style="42" bestFit="1" customWidth="1"/>
    <col min="9479" max="9479" width="10.6640625" style="42" bestFit="1" customWidth="1"/>
    <col min="9480" max="9480" width="17.44140625" style="42" bestFit="1" customWidth="1"/>
    <col min="9481" max="9481" width="10.6640625" style="42" bestFit="1" customWidth="1"/>
    <col min="9482" max="9482" width="17.44140625" style="42" bestFit="1" customWidth="1"/>
    <col min="9483" max="9483" width="10.6640625" style="42" bestFit="1" customWidth="1"/>
    <col min="9484" max="9484" width="17.44140625" style="42" bestFit="1" customWidth="1"/>
    <col min="9485" max="9485" width="10.6640625" style="42" bestFit="1" customWidth="1"/>
    <col min="9486" max="9486" width="17.44140625" style="42" bestFit="1" customWidth="1"/>
    <col min="9487" max="9487" width="11.5546875" style="42"/>
    <col min="9488" max="9488" width="17.44140625" style="42" bestFit="1" customWidth="1"/>
    <col min="9489" max="9489" width="11.5546875" style="42"/>
    <col min="9490" max="9490" width="17.44140625" style="42" bestFit="1" customWidth="1"/>
    <col min="9491" max="9493" width="11.5546875" style="42"/>
    <col min="9494" max="9494" width="14" style="42" bestFit="1" customWidth="1"/>
    <col min="9495" max="9495" width="14" style="42" customWidth="1"/>
    <col min="9496" max="9496" width="13" style="42" bestFit="1" customWidth="1"/>
    <col min="9497" max="9497" width="13" style="42" customWidth="1"/>
    <col min="9498" max="9498" width="19.5546875" style="42" bestFit="1" customWidth="1"/>
    <col min="9499" max="9499" width="17.44140625" style="42" bestFit="1" customWidth="1"/>
    <col min="9500" max="9728" width="11.5546875" style="42"/>
    <col min="9729" max="9729" width="23.6640625" style="42" bestFit="1" customWidth="1"/>
    <col min="9730" max="9730" width="19.5546875" style="42" bestFit="1" customWidth="1"/>
    <col min="9731" max="9731" width="10.6640625" style="42" bestFit="1" customWidth="1"/>
    <col min="9732" max="9732" width="17.44140625" style="42" bestFit="1" customWidth="1"/>
    <col min="9733" max="9733" width="10.6640625" style="42" bestFit="1" customWidth="1"/>
    <col min="9734" max="9734" width="21" style="42" bestFit="1" customWidth="1"/>
    <col min="9735" max="9735" width="10.6640625" style="42" bestFit="1" customWidth="1"/>
    <col min="9736" max="9736" width="17.44140625" style="42" bestFit="1" customWidth="1"/>
    <col min="9737" max="9737" width="10.6640625" style="42" bestFit="1" customWidth="1"/>
    <col min="9738" max="9738" width="17.44140625" style="42" bestFit="1" customWidth="1"/>
    <col min="9739" max="9739" width="10.6640625" style="42" bestFit="1" customWidth="1"/>
    <col min="9740" max="9740" width="17.44140625" style="42" bestFit="1" customWidth="1"/>
    <col min="9741" max="9741" width="10.6640625" style="42" bestFit="1" customWidth="1"/>
    <col min="9742" max="9742" width="17.44140625" style="42" bestFit="1" customWidth="1"/>
    <col min="9743" max="9743" width="11.5546875" style="42"/>
    <col min="9744" max="9744" width="17.44140625" style="42" bestFit="1" customWidth="1"/>
    <col min="9745" max="9745" width="11.5546875" style="42"/>
    <col min="9746" max="9746" width="17.44140625" style="42" bestFit="1" customWidth="1"/>
    <col min="9747" max="9749" width="11.5546875" style="42"/>
    <col min="9750" max="9750" width="14" style="42" bestFit="1" customWidth="1"/>
    <col min="9751" max="9751" width="14" style="42" customWidth="1"/>
    <col min="9752" max="9752" width="13" style="42" bestFit="1" customWidth="1"/>
    <col min="9753" max="9753" width="13" style="42" customWidth="1"/>
    <col min="9754" max="9754" width="19.5546875" style="42" bestFit="1" customWidth="1"/>
    <col min="9755" max="9755" width="17.44140625" style="42" bestFit="1" customWidth="1"/>
    <col min="9756" max="9984" width="11.5546875" style="42"/>
    <col min="9985" max="9985" width="23.6640625" style="42" bestFit="1" customWidth="1"/>
    <col min="9986" max="9986" width="19.5546875" style="42" bestFit="1" customWidth="1"/>
    <col min="9987" max="9987" width="10.6640625" style="42" bestFit="1" customWidth="1"/>
    <col min="9988" max="9988" width="17.44140625" style="42" bestFit="1" customWidth="1"/>
    <col min="9989" max="9989" width="10.6640625" style="42" bestFit="1" customWidth="1"/>
    <col min="9990" max="9990" width="21" style="42" bestFit="1" customWidth="1"/>
    <col min="9991" max="9991" width="10.6640625" style="42" bestFit="1" customWidth="1"/>
    <col min="9992" max="9992" width="17.44140625" style="42" bestFit="1" customWidth="1"/>
    <col min="9993" max="9993" width="10.6640625" style="42" bestFit="1" customWidth="1"/>
    <col min="9994" max="9994" width="17.44140625" style="42" bestFit="1" customWidth="1"/>
    <col min="9995" max="9995" width="10.6640625" style="42" bestFit="1" customWidth="1"/>
    <col min="9996" max="9996" width="17.44140625" style="42" bestFit="1" customWidth="1"/>
    <col min="9997" max="9997" width="10.6640625" style="42" bestFit="1" customWidth="1"/>
    <col min="9998" max="9998" width="17.44140625" style="42" bestFit="1" customWidth="1"/>
    <col min="9999" max="9999" width="11.5546875" style="42"/>
    <col min="10000" max="10000" width="17.44140625" style="42" bestFit="1" customWidth="1"/>
    <col min="10001" max="10001" width="11.5546875" style="42"/>
    <col min="10002" max="10002" width="17.44140625" style="42" bestFit="1" customWidth="1"/>
    <col min="10003" max="10005" width="11.5546875" style="42"/>
    <col min="10006" max="10006" width="14" style="42" bestFit="1" customWidth="1"/>
    <col min="10007" max="10007" width="14" style="42" customWidth="1"/>
    <col min="10008" max="10008" width="13" style="42" bestFit="1" customWidth="1"/>
    <col min="10009" max="10009" width="13" style="42" customWidth="1"/>
    <col min="10010" max="10010" width="19.5546875" style="42" bestFit="1" customWidth="1"/>
    <col min="10011" max="10011" width="17.44140625" style="42" bestFit="1" customWidth="1"/>
    <col min="10012" max="10240" width="11.5546875" style="42"/>
    <col min="10241" max="10241" width="23.6640625" style="42" bestFit="1" customWidth="1"/>
    <col min="10242" max="10242" width="19.5546875" style="42" bestFit="1" customWidth="1"/>
    <col min="10243" max="10243" width="10.6640625" style="42" bestFit="1" customWidth="1"/>
    <col min="10244" max="10244" width="17.44140625" style="42" bestFit="1" customWidth="1"/>
    <col min="10245" max="10245" width="10.6640625" style="42" bestFit="1" customWidth="1"/>
    <col min="10246" max="10246" width="21" style="42" bestFit="1" customWidth="1"/>
    <col min="10247" max="10247" width="10.6640625" style="42" bestFit="1" customWidth="1"/>
    <col min="10248" max="10248" width="17.44140625" style="42" bestFit="1" customWidth="1"/>
    <col min="10249" max="10249" width="10.6640625" style="42" bestFit="1" customWidth="1"/>
    <col min="10250" max="10250" width="17.44140625" style="42" bestFit="1" customWidth="1"/>
    <col min="10251" max="10251" width="10.6640625" style="42" bestFit="1" customWidth="1"/>
    <col min="10252" max="10252" width="17.44140625" style="42" bestFit="1" customWidth="1"/>
    <col min="10253" max="10253" width="10.6640625" style="42" bestFit="1" customWidth="1"/>
    <col min="10254" max="10254" width="17.44140625" style="42" bestFit="1" customWidth="1"/>
    <col min="10255" max="10255" width="11.5546875" style="42"/>
    <col min="10256" max="10256" width="17.44140625" style="42" bestFit="1" customWidth="1"/>
    <col min="10257" max="10257" width="11.5546875" style="42"/>
    <col min="10258" max="10258" width="17.44140625" style="42" bestFit="1" customWidth="1"/>
    <col min="10259" max="10261" width="11.5546875" style="42"/>
    <col min="10262" max="10262" width="14" style="42" bestFit="1" customWidth="1"/>
    <col min="10263" max="10263" width="14" style="42" customWidth="1"/>
    <col min="10264" max="10264" width="13" style="42" bestFit="1" customWidth="1"/>
    <col min="10265" max="10265" width="13" style="42" customWidth="1"/>
    <col min="10266" max="10266" width="19.5546875" style="42" bestFit="1" customWidth="1"/>
    <col min="10267" max="10267" width="17.44140625" style="42" bestFit="1" customWidth="1"/>
    <col min="10268" max="10496" width="11.5546875" style="42"/>
    <col min="10497" max="10497" width="23.6640625" style="42" bestFit="1" customWidth="1"/>
    <col min="10498" max="10498" width="19.5546875" style="42" bestFit="1" customWidth="1"/>
    <col min="10499" max="10499" width="10.6640625" style="42" bestFit="1" customWidth="1"/>
    <col min="10500" max="10500" width="17.44140625" style="42" bestFit="1" customWidth="1"/>
    <col min="10501" max="10501" width="10.6640625" style="42" bestFit="1" customWidth="1"/>
    <col min="10502" max="10502" width="21" style="42" bestFit="1" customWidth="1"/>
    <col min="10503" max="10503" width="10.6640625" style="42" bestFit="1" customWidth="1"/>
    <col min="10504" max="10504" width="17.44140625" style="42" bestFit="1" customWidth="1"/>
    <col min="10505" max="10505" width="10.6640625" style="42" bestFit="1" customWidth="1"/>
    <col min="10506" max="10506" width="17.44140625" style="42" bestFit="1" customWidth="1"/>
    <col min="10507" max="10507" width="10.6640625" style="42" bestFit="1" customWidth="1"/>
    <col min="10508" max="10508" width="17.44140625" style="42" bestFit="1" customWidth="1"/>
    <col min="10509" max="10509" width="10.6640625" style="42" bestFit="1" customWidth="1"/>
    <col min="10510" max="10510" width="17.44140625" style="42" bestFit="1" customWidth="1"/>
    <col min="10511" max="10511" width="11.5546875" style="42"/>
    <col min="10512" max="10512" width="17.44140625" style="42" bestFit="1" customWidth="1"/>
    <col min="10513" max="10513" width="11.5546875" style="42"/>
    <col min="10514" max="10514" width="17.44140625" style="42" bestFit="1" customWidth="1"/>
    <col min="10515" max="10517" width="11.5546875" style="42"/>
    <col min="10518" max="10518" width="14" style="42" bestFit="1" customWidth="1"/>
    <col min="10519" max="10519" width="14" style="42" customWidth="1"/>
    <col min="10520" max="10520" width="13" style="42" bestFit="1" customWidth="1"/>
    <col min="10521" max="10521" width="13" style="42" customWidth="1"/>
    <col min="10522" max="10522" width="19.5546875" style="42" bestFit="1" customWidth="1"/>
    <col min="10523" max="10523" width="17.44140625" style="42" bestFit="1" customWidth="1"/>
    <col min="10524" max="10752" width="11.5546875" style="42"/>
    <col min="10753" max="10753" width="23.6640625" style="42" bestFit="1" customWidth="1"/>
    <col min="10754" max="10754" width="19.5546875" style="42" bestFit="1" customWidth="1"/>
    <col min="10755" max="10755" width="10.6640625" style="42" bestFit="1" customWidth="1"/>
    <col min="10756" max="10756" width="17.44140625" style="42" bestFit="1" customWidth="1"/>
    <col min="10757" max="10757" width="10.6640625" style="42" bestFit="1" customWidth="1"/>
    <col min="10758" max="10758" width="21" style="42" bestFit="1" customWidth="1"/>
    <col min="10759" max="10759" width="10.6640625" style="42" bestFit="1" customWidth="1"/>
    <col min="10760" max="10760" width="17.44140625" style="42" bestFit="1" customWidth="1"/>
    <col min="10761" max="10761" width="10.6640625" style="42" bestFit="1" customWidth="1"/>
    <col min="10762" max="10762" width="17.44140625" style="42" bestFit="1" customWidth="1"/>
    <col min="10763" max="10763" width="10.6640625" style="42" bestFit="1" customWidth="1"/>
    <col min="10764" max="10764" width="17.44140625" style="42" bestFit="1" customWidth="1"/>
    <col min="10765" max="10765" width="10.6640625" style="42" bestFit="1" customWidth="1"/>
    <col min="10766" max="10766" width="17.44140625" style="42" bestFit="1" customWidth="1"/>
    <col min="10767" max="10767" width="11.5546875" style="42"/>
    <col min="10768" max="10768" width="17.44140625" style="42" bestFit="1" customWidth="1"/>
    <col min="10769" max="10769" width="11.5546875" style="42"/>
    <col min="10770" max="10770" width="17.44140625" style="42" bestFit="1" customWidth="1"/>
    <col min="10771" max="10773" width="11.5546875" style="42"/>
    <col min="10774" max="10774" width="14" style="42" bestFit="1" customWidth="1"/>
    <col min="10775" max="10775" width="14" style="42" customWidth="1"/>
    <col min="10776" max="10776" width="13" style="42" bestFit="1" customWidth="1"/>
    <col min="10777" max="10777" width="13" style="42" customWidth="1"/>
    <col min="10778" max="10778" width="19.5546875" style="42" bestFit="1" customWidth="1"/>
    <col min="10779" max="10779" width="17.44140625" style="42" bestFit="1" customWidth="1"/>
    <col min="10780" max="11008" width="11.5546875" style="42"/>
    <col min="11009" max="11009" width="23.6640625" style="42" bestFit="1" customWidth="1"/>
    <col min="11010" max="11010" width="19.5546875" style="42" bestFit="1" customWidth="1"/>
    <col min="11011" max="11011" width="10.6640625" style="42" bestFit="1" customWidth="1"/>
    <col min="11012" max="11012" width="17.44140625" style="42" bestFit="1" customWidth="1"/>
    <col min="11013" max="11013" width="10.6640625" style="42" bestFit="1" customWidth="1"/>
    <col min="11014" max="11014" width="21" style="42" bestFit="1" customWidth="1"/>
    <col min="11015" max="11015" width="10.6640625" style="42" bestFit="1" customWidth="1"/>
    <col min="11016" max="11016" width="17.44140625" style="42" bestFit="1" customWidth="1"/>
    <col min="11017" max="11017" width="10.6640625" style="42" bestFit="1" customWidth="1"/>
    <col min="11018" max="11018" width="17.44140625" style="42" bestFit="1" customWidth="1"/>
    <col min="11019" max="11019" width="10.6640625" style="42" bestFit="1" customWidth="1"/>
    <col min="11020" max="11020" width="17.44140625" style="42" bestFit="1" customWidth="1"/>
    <col min="11021" max="11021" width="10.6640625" style="42" bestFit="1" customWidth="1"/>
    <col min="11022" max="11022" width="17.44140625" style="42" bestFit="1" customWidth="1"/>
    <col min="11023" max="11023" width="11.5546875" style="42"/>
    <col min="11024" max="11024" width="17.44140625" style="42" bestFit="1" customWidth="1"/>
    <col min="11025" max="11025" width="11.5546875" style="42"/>
    <col min="11026" max="11026" width="17.44140625" style="42" bestFit="1" customWidth="1"/>
    <col min="11027" max="11029" width="11.5546875" style="42"/>
    <col min="11030" max="11030" width="14" style="42" bestFit="1" customWidth="1"/>
    <col min="11031" max="11031" width="14" style="42" customWidth="1"/>
    <col min="11032" max="11032" width="13" style="42" bestFit="1" customWidth="1"/>
    <col min="11033" max="11033" width="13" style="42" customWidth="1"/>
    <col min="11034" max="11034" width="19.5546875" style="42" bestFit="1" customWidth="1"/>
    <col min="11035" max="11035" width="17.44140625" style="42" bestFit="1" customWidth="1"/>
    <col min="11036" max="11264" width="11.5546875" style="42"/>
    <col min="11265" max="11265" width="23.6640625" style="42" bestFit="1" customWidth="1"/>
    <col min="11266" max="11266" width="19.5546875" style="42" bestFit="1" customWidth="1"/>
    <col min="11267" max="11267" width="10.6640625" style="42" bestFit="1" customWidth="1"/>
    <col min="11268" max="11268" width="17.44140625" style="42" bestFit="1" customWidth="1"/>
    <col min="11269" max="11269" width="10.6640625" style="42" bestFit="1" customWidth="1"/>
    <col min="11270" max="11270" width="21" style="42" bestFit="1" customWidth="1"/>
    <col min="11271" max="11271" width="10.6640625" style="42" bestFit="1" customWidth="1"/>
    <col min="11272" max="11272" width="17.44140625" style="42" bestFit="1" customWidth="1"/>
    <col min="11273" max="11273" width="10.6640625" style="42" bestFit="1" customWidth="1"/>
    <col min="11274" max="11274" width="17.44140625" style="42" bestFit="1" customWidth="1"/>
    <col min="11275" max="11275" width="10.6640625" style="42" bestFit="1" customWidth="1"/>
    <col min="11276" max="11276" width="17.44140625" style="42" bestFit="1" customWidth="1"/>
    <col min="11277" max="11277" width="10.6640625" style="42" bestFit="1" customWidth="1"/>
    <col min="11278" max="11278" width="17.44140625" style="42" bestFit="1" customWidth="1"/>
    <col min="11279" max="11279" width="11.5546875" style="42"/>
    <col min="11280" max="11280" width="17.44140625" style="42" bestFit="1" customWidth="1"/>
    <col min="11281" max="11281" width="11.5546875" style="42"/>
    <col min="11282" max="11282" width="17.44140625" style="42" bestFit="1" customWidth="1"/>
    <col min="11283" max="11285" width="11.5546875" style="42"/>
    <col min="11286" max="11286" width="14" style="42" bestFit="1" customWidth="1"/>
    <col min="11287" max="11287" width="14" style="42" customWidth="1"/>
    <col min="11288" max="11288" width="13" style="42" bestFit="1" customWidth="1"/>
    <col min="11289" max="11289" width="13" style="42" customWidth="1"/>
    <col min="11290" max="11290" width="19.5546875" style="42" bestFit="1" customWidth="1"/>
    <col min="11291" max="11291" width="17.44140625" style="42" bestFit="1" customWidth="1"/>
    <col min="11292" max="11520" width="11.5546875" style="42"/>
    <col min="11521" max="11521" width="23.6640625" style="42" bestFit="1" customWidth="1"/>
    <col min="11522" max="11522" width="19.5546875" style="42" bestFit="1" customWidth="1"/>
    <col min="11523" max="11523" width="10.6640625" style="42" bestFit="1" customWidth="1"/>
    <col min="11524" max="11524" width="17.44140625" style="42" bestFit="1" customWidth="1"/>
    <col min="11525" max="11525" width="10.6640625" style="42" bestFit="1" customWidth="1"/>
    <col min="11526" max="11526" width="21" style="42" bestFit="1" customWidth="1"/>
    <col min="11527" max="11527" width="10.6640625" style="42" bestFit="1" customWidth="1"/>
    <col min="11528" max="11528" width="17.44140625" style="42" bestFit="1" customWidth="1"/>
    <col min="11529" max="11529" width="10.6640625" style="42" bestFit="1" customWidth="1"/>
    <col min="11530" max="11530" width="17.44140625" style="42" bestFit="1" customWidth="1"/>
    <col min="11531" max="11531" width="10.6640625" style="42" bestFit="1" customWidth="1"/>
    <col min="11532" max="11532" width="17.44140625" style="42" bestFit="1" customWidth="1"/>
    <col min="11533" max="11533" width="10.6640625" style="42" bestFit="1" customWidth="1"/>
    <col min="11534" max="11534" width="17.44140625" style="42" bestFit="1" customWidth="1"/>
    <col min="11535" max="11535" width="11.5546875" style="42"/>
    <col min="11536" max="11536" width="17.44140625" style="42" bestFit="1" customWidth="1"/>
    <col min="11537" max="11537" width="11.5546875" style="42"/>
    <col min="11538" max="11538" width="17.44140625" style="42" bestFit="1" customWidth="1"/>
    <col min="11539" max="11541" width="11.5546875" style="42"/>
    <col min="11542" max="11542" width="14" style="42" bestFit="1" customWidth="1"/>
    <col min="11543" max="11543" width="14" style="42" customWidth="1"/>
    <col min="11544" max="11544" width="13" style="42" bestFit="1" customWidth="1"/>
    <col min="11545" max="11545" width="13" style="42" customWidth="1"/>
    <col min="11546" max="11546" width="19.5546875" style="42" bestFit="1" customWidth="1"/>
    <col min="11547" max="11547" width="17.44140625" style="42" bestFit="1" customWidth="1"/>
    <col min="11548" max="11776" width="11.5546875" style="42"/>
    <col min="11777" max="11777" width="23.6640625" style="42" bestFit="1" customWidth="1"/>
    <col min="11778" max="11778" width="19.5546875" style="42" bestFit="1" customWidth="1"/>
    <col min="11779" max="11779" width="10.6640625" style="42" bestFit="1" customWidth="1"/>
    <col min="11780" max="11780" width="17.44140625" style="42" bestFit="1" customWidth="1"/>
    <col min="11781" max="11781" width="10.6640625" style="42" bestFit="1" customWidth="1"/>
    <col min="11782" max="11782" width="21" style="42" bestFit="1" customWidth="1"/>
    <col min="11783" max="11783" width="10.6640625" style="42" bestFit="1" customWidth="1"/>
    <col min="11784" max="11784" width="17.44140625" style="42" bestFit="1" customWidth="1"/>
    <col min="11785" max="11785" width="10.6640625" style="42" bestFit="1" customWidth="1"/>
    <col min="11786" max="11786" width="17.44140625" style="42" bestFit="1" customWidth="1"/>
    <col min="11787" max="11787" width="10.6640625" style="42" bestFit="1" customWidth="1"/>
    <col min="11788" max="11788" width="17.44140625" style="42" bestFit="1" customWidth="1"/>
    <col min="11789" max="11789" width="10.6640625" style="42" bestFit="1" customWidth="1"/>
    <col min="11790" max="11790" width="17.44140625" style="42" bestFit="1" customWidth="1"/>
    <col min="11791" max="11791" width="11.5546875" style="42"/>
    <col min="11792" max="11792" width="17.44140625" style="42" bestFit="1" customWidth="1"/>
    <col min="11793" max="11793" width="11.5546875" style="42"/>
    <col min="11794" max="11794" width="17.44140625" style="42" bestFit="1" customWidth="1"/>
    <col min="11795" max="11797" width="11.5546875" style="42"/>
    <col min="11798" max="11798" width="14" style="42" bestFit="1" customWidth="1"/>
    <col min="11799" max="11799" width="14" style="42" customWidth="1"/>
    <col min="11800" max="11800" width="13" style="42" bestFit="1" customWidth="1"/>
    <col min="11801" max="11801" width="13" style="42" customWidth="1"/>
    <col min="11802" max="11802" width="19.5546875" style="42" bestFit="1" customWidth="1"/>
    <col min="11803" max="11803" width="17.44140625" style="42" bestFit="1" customWidth="1"/>
    <col min="11804" max="12032" width="11.5546875" style="42"/>
    <col min="12033" max="12033" width="23.6640625" style="42" bestFit="1" customWidth="1"/>
    <col min="12034" max="12034" width="19.5546875" style="42" bestFit="1" customWidth="1"/>
    <col min="12035" max="12035" width="10.6640625" style="42" bestFit="1" customWidth="1"/>
    <col min="12036" max="12036" width="17.44140625" style="42" bestFit="1" customWidth="1"/>
    <col min="12037" max="12037" width="10.6640625" style="42" bestFit="1" customWidth="1"/>
    <col min="12038" max="12038" width="21" style="42" bestFit="1" customWidth="1"/>
    <col min="12039" max="12039" width="10.6640625" style="42" bestFit="1" customWidth="1"/>
    <col min="12040" max="12040" width="17.44140625" style="42" bestFit="1" customWidth="1"/>
    <col min="12041" max="12041" width="10.6640625" style="42" bestFit="1" customWidth="1"/>
    <col min="12042" max="12042" width="17.44140625" style="42" bestFit="1" customWidth="1"/>
    <col min="12043" max="12043" width="10.6640625" style="42" bestFit="1" customWidth="1"/>
    <col min="12044" max="12044" width="17.44140625" style="42" bestFit="1" customWidth="1"/>
    <col min="12045" max="12045" width="10.6640625" style="42" bestFit="1" customWidth="1"/>
    <col min="12046" max="12046" width="17.44140625" style="42" bestFit="1" customWidth="1"/>
    <col min="12047" max="12047" width="11.5546875" style="42"/>
    <col min="12048" max="12048" width="17.44140625" style="42" bestFit="1" customWidth="1"/>
    <col min="12049" max="12049" width="11.5546875" style="42"/>
    <col min="12050" max="12050" width="17.44140625" style="42" bestFit="1" customWidth="1"/>
    <col min="12051" max="12053" width="11.5546875" style="42"/>
    <col min="12054" max="12054" width="14" style="42" bestFit="1" customWidth="1"/>
    <col min="12055" max="12055" width="14" style="42" customWidth="1"/>
    <col min="12056" max="12056" width="13" style="42" bestFit="1" customWidth="1"/>
    <col min="12057" max="12057" width="13" style="42" customWidth="1"/>
    <col min="12058" max="12058" width="19.5546875" style="42" bestFit="1" customWidth="1"/>
    <col min="12059" max="12059" width="17.44140625" style="42" bestFit="1" customWidth="1"/>
    <col min="12060" max="12288" width="11.5546875" style="42"/>
    <col min="12289" max="12289" width="23.6640625" style="42" bestFit="1" customWidth="1"/>
    <col min="12290" max="12290" width="19.5546875" style="42" bestFit="1" customWidth="1"/>
    <col min="12291" max="12291" width="10.6640625" style="42" bestFit="1" customWidth="1"/>
    <col min="12292" max="12292" width="17.44140625" style="42" bestFit="1" customWidth="1"/>
    <col min="12293" max="12293" width="10.6640625" style="42" bestFit="1" customWidth="1"/>
    <col min="12294" max="12294" width="21" style="42" bestFit="1" customWidth="1"/>
    <col min="12295" max="12295" width="10.6640625" style="42" bestFit="1" customWidth="1"/>
    <col min="12296" max="12296" width="17.44140625" style="42" bestFit="1" customWidth="1"/>
    <col min="12297" max="12297" width="10.6640625" style="42" bestFit="1" customWidth="1"/>
    <col min="12298" max="12298" width="17.44140625" style="42" bestFit="1" customWidth="1"/>
    <col min="12299" max="12299" width="10.6640625" style="42" bestFit="1" customWidth="1"/>
    <col min="12300" max="12300" width="17.44140625" style="42" bestFit="1" customWidth="1"/>
    <col min="12301" max="12301" width="10.6640625" style="42" bestFit="1" customWidth="1"/>
    <col min="12302" max="12302" width="17.44140625" style="42" bestFit="1" customWidth="1"/>
    <col min="12303" max="12303" width="11.5546875" style="42"/>
    <col min="12304" max="12304" width="17.44140625" style="42" bestFit="1" customWidth="1"/>
    <col min="12305" max="12305" width="11.5546875" style="42"/>
    <col min="12306" max="12306" width="17.44140625" style="42" bestFit="1" customWidth="1"/>
    <col min="12307" max="12309" width="11.5546875" style="42"/>
    <col min="12310" max="12310" width="14" style="42" bestFit="1" customWidth="1"/>
    <col min="12311" max="12311" width="14" style="42" customWidth="1"/>
    <col min="12312" max="12312" width="13" style="42" bestFit="1" customWidth="1"/>
    <col min="12313" max="12313" width="13" style="42" customWidth="1"/>
    <col min="12314" max="12314" width="19.5546875" style="42" bestFit="1" customWidth="1"/>
    <col min="12315" max="12315" width="17.44140625" style="42" bestFit="1" customWidth="1"/>
    <col min="12316" max="12544" width="11.5546875" style="42"/>
    <col min="12545" max="12545" width="23.6640625" style="42" bestFit="1" customWidth="1"/>
    <col min="12546" max="12546" width="19.5546875" style="42" bestFit="1" customWidth="1"/>
    <col min="12547" max="12547" width="10.6640625" style="42" bestFit="1" customWidth="1"/>
    <col min="12548" max="12548" width="17.44140625" style="42" bestFit="1" customWidth="1"/>
    <col min="12549" max="12549" width="10.6640625" style="42" bestFit="1" customWidth="1"/>
    <col min="12550" max="12550" width="21" style="42" bestFit="1" customWidth="1"/>
    <col min="12551" max="12551" width="10.6640625" style="42" bestFit="1" customWidth="1"/>
    <col min="12552" max="12552" width="17.44140625" style="42" bestFit="1" customWidth="1"/>
    <col min="12553" max="12553" width="10.6640625" style="42" bestFit="1" customWidth="1"/>
    <col min="12554" max="12554" width="17.44140625" style="42" bestFit="1" customWidth="1"/>
    <col min="12555" max="12555" width="10.6640625" style="42" bestFit="1" customWidth="1"/>
    <col min="12556" max="12556" width="17.44140625" style="42" bestFit="1" customWidth="1"/>
    <col min="12557" max="12557" width="10.6640625" style="42" bestFit="1" customWidth="1"/>
    <col min="12558" max="12558" width="17.44140625" style="42" bestFit="1" customWidth="1"/>
    <col min="12559" max="12559" width="11.5546875" style="42"/>
    <col min="12560" max="12560" width="17.44140625" style="42" bestFit="1" customWidth="1"/>
    <col min="12561" max="12561" width="11.5546875" style="42"/>
    <col min="12562" max="12562" width="17.44140625" style="42" bestFit="1" customWidth="1"/>
    <col min="12563" max="12565" width="11.5546875" style="42"/>
    <col min="12566" max="12566" width="14" style="42" bestFit="1" customWidth="1"/>
    <col min="12567" max="12567" width="14" style="42" customWidth="1"/>
    <col min="12568" max="12568" width="13" style="42" bestFit="1" customWidth="1"/>
    <col min="12569" max="12569" width="13" style="42" customWidth="1"/>
    <col min="12570" max="12570" width="19.5546875" style="42" bestFit="1" customWidth="1"/>
    <col min="12571" max="12571" width="17.44140625" style="42" bestFit="1" customWidth="1"/>
    <col min="12572" max="12800" width="11.5546875" style="42"/>
    <col min="12801" max="12801" width="23.6640625" style="42" bestFit="1" customWidth="1"/>
    <col min="12802" max="12802" width="19.5546875" style="42" bestFit="1" customWidth="1"/>
    <col min="12803" max="12803" width="10.6640625" style="42" bestFit="1" customWidth="1"/>
    <col min="12804" max="12804" width="17.44140625" style="42" bestFit="1" customWidth="1"/>
    <col min="12805" max="12805" width="10.6640625" style="42" bestFit="1" customWidth="1"/>
    <col min="12806" max="12806" width="21" style="42" bestFit="1" customWidth="1"/>
    <col min="12807" max="12807" width="10.6640625" style="42" bestFit="1" customWidth="1"/>
    <col min="12808" max="12808" width="17.44140625" style="42" bestFit="1" customWidth="1"/>
    <col min="12809" max="12809" width="10.6640625" style="42" bestFit="1" customWidth="1"/>
    <col min="12810" max="12810" width="17.44140625" style="42" bestFit="1" customWidth="1"/>
    <col min="12811" max="12811" width="10.6640625" style="42" bestFit="1" customWidth="1"/>
    <col min="12812" max="12812" width="17.44140625" style="42" bestFit="1" customWidth="1"/>
    <col min="12813" max="12813" width="10.6640625" style="42" bestFit="1" customWidth="1"/>
    <col min="12814" max="12814" width="17.44140625" style="42" bestFit="1" customWidth="1"/>
    <col min="12815" max="12815" width="11.5546875" style="42"/>
    <col min="12816" max="12816" width="17.44140625" style="42" bestFit="1" customWidth="1"/>
    <col min="12817" max="12817" width="11.5546875" style="42"/>
    <col min="12818" max="12818" width="17.44140625" style="42" bestFit="1" customWidth="1"/>
    <col min="12819" max="12821" width="11.5546875" style="42"/>
    <col min="12822" max="12822" width="14" style="42" bestFit="1" customWidth="1"/>
    <col min="12823" max="12823" width="14" style="42" customWidth="1"/>
    <col min="12824" max="12824" width="13" style="42" bestFit="1" customWidth="1"/>
    <col min="12825" max="12825" width="13" style="42" customWidth="1"/>
    <col min="12826" max="12826" width="19.5546875" style="42" bestFit="1" customWidth="1"/>
    <col min="12827" max="12827" width="17.44140625" style="42" bestFit="1" customWidth="1"/>
    <col min="12828" max="13056" width="11.5546875" style="42"/>
    <col min="13057" max="13057" width="23.6640625" style="42" bestFit="1" customWidth="1"/>
    <col min="13058" max="13058" width="19.5546875" style="42" bestFit="1" customWidth="1"/>
    <col min="13059" max="13059" width="10.6640625" style="42" bestFit="1" customWidth="1"/>
    <col min="13060" max="13060" width="17.44140625" style="42" bestFit="1" customWidth="1"/>
    <col min="13061" max="13061" width="10.6640625" style="42" bestFit="1" customWidth="1"/>
    <col min="13062" max="13062" width="21" style="42" bestFit="1" customWidth="1"/>
    <col min="13063" max="13063" width="10.6640625" style="42" bestFit="1" customWidth="1"/>
    <col min="13064" max="13064" width="17.44140625" style="42" bestFit="1" customWidth="1"/>
    <col min="13065" max="13065" width="10.6640625" style="42" bestFit="1" customWidth="1"/>
    <col min="13066" max="13066" width="17.44140625" style="42" bestFit="1" customWidth="1"/>
    <col min="13067" max="13067" width="10.6640625" style="42" bestFit="1" customWidth="1"/>
    <col min="13068" max="13068" width="17.44140625" style="42" bestFit="1" customWidth="1"/>
    <col min="13069" max="13069" width="10.6640625" style="42" bestFit="1" customWidth="1"/>
    <col min="13070" max="13070" width="17.44140625" style="42" bestFit="1" customWidth="1"/>
    <col min="13071" max="13071" width="11.5546875" style="42"/>
    <col min="13072" max="13072" width="17.44140625" style="42" bestFit="1" customWidth="1"/>
    <col min="13073" max="13073" width="11.5546875" style="42"/>
    <col min="13074" max="13074" width="17.44140625" style="42" bestFit="1" customWidth="1"/>
    <col min="13075" max="13077" width="11.5546875" style="42"/>
    <col min="13078" max="13078" width="14" style="42" bestFit="1" customWidth="1"/>
    <col min="13079" max="13079" width="14" style="42" customWidth="1"/>
    <col min="13080" max="13080" width="13" style="42" bestFit="1" customWidth="1"/>
    <col min="13081" max="13081" width="13" style="42" customWidth="1"/>
    <col min="13082" max="13082" width="19.5546875" style="42" bestFit="1" customWidth="1"/>
    <col min="13083" max="13083" width="17.44140625" style="42" bestFit="1" customWidth="1"/>
    <col min="13084" max="13312" width="11.5546875" style="42"/>
    <col min="13313" max="13313" width="23.6640625" style="42" bestFit="1" customWidth="1"/>
    <col min="13314" max="13314" width="19.5546875" style="42" bestFit="1" customWidth="1"/>
    <col min="13315" max="13315" width="10.6640625" style="42" bestFit="1" customWidth="1"/>
    <col min="13316" max="13316" width="17.44140625" style="42" bestFit="1" customWidth="1"/>
    <col min="13317" max="13317" width="10.6640625" style="42" bestFit="1" customWidth="1"/>
    <col min="13318" max="13318" width="21" style="42" bestFit="1" customWidth="1"/>
    <col min="13319" max="13319" width="10.6640625" style="42" bestFit="1" customWidth="1"/>
    <col min="13320" max="13320" width="17.44140625" style="42" bestFit="1" customWidth="1"/>
    <col min="13321" max="13321" width="10.6640625" style="42" bestFit="1" customWidth="1"/>
    <col min="13322" max="13322" width="17.44140625" style="42" bestFit="1" customWidth="1"/>
    <col min="13323" max="13323" width="10.6640625" style="42" bestFit="1" customWidth="1"/>
    <col min="13324" max="13324" width="17.44140625" style="42" bestFit="1" customWidth="1"/>
    <col min="13325" max="13325" width="10.6640625" style="42" bestFit="1" customWidth="1"/>
    <col min="13326" max="13326" width="17.44140625" style="42" bestFit="1" customWidth="1"/>
    <col min="13327" max="13327" width="11.5546875" style="42"/>
    <col min="13328" max="13328" width="17.44140625" style="42" bestFit="1" customWidth="1"/>
    <col min="13329" max="13329" width="11.5546875" style="42"/>
    <col min="13330" max="13330" width="17.44140625" style="42" bestFit="1" customWidth="1"/>
    <col min="13331" max="13333" width="11.5546875" style="42"/>
    <col min="13334" max="13334" width="14" style="42" bestFit="1" customWidth="1"/>
    <col min="13335" max="13335" width="14" style="42" customWidth="1"/>
    <col min="13336" max="13336" width="13" style="42" bestFit="1" customWidth="1"/>
    <col min="13337" max="13337" width="13" style="42" customWidth="1"/>
    <col min="13338" max="13338" width="19.5546875" style="42" bestFit="1" customWidth="1"/>
    <col min="13339" max="13339" width="17.44140625" style="42" bestFit="1" customWidth="1"/>
    <col min="13340" max="13568" width="11.5546875" style="42"/>
    <col min="13569" max="13569" width="23.6640625" style="42" bestFit="1" customWidth="1"/>
    <col min="13570" max="13570" width="19.5546875" style="42" bestFit="1" customWidth="1"/>
    <col min="13571" max="13571" width="10.6640625" style="42" bestFit="1" customWidth="1"/>
    <col min="13572" max="13572" width="17.44140625" style="42" bestFit="1" customWidth="1"/>
    <col min="13573" max="13573" width="10.6640625" style="42" bestFit="1" customWidth="1"/>
    <col min="13574" max="13574" width="21" style="42" bestFit="1" customWidth="1"/>
    <col min="13575" max="13575" width="10.6640625" style="42" bestFit="1" customWidth="1"/>
    <col min="13576" max="13576" width="17.44140625" style="42" bestFit="1" customWidth="1"/>
    <col min="13577" max="13577" width="10.6640625" style="42" bestFit="1" customWidth="1"/>
    <col min="13578" max="13578" width="17.44140625" style="42" bestFit="1" customWidth="1"/>
    <col min="13579" max="13579" width="10.6640625" style="42" bestFit="1" customWidth="1"/>
    <col min="13580" max="13580" width="17.44140625" style="42" bestFit="1" customWidth="1"/>
    <col min="13581" max="13581" width="10.6640625" style="42" bestFit="1" customWidth="1"/>
    <col min="13582" max="13582" width="17.44140625" style="42" bestFit="1" customWidth="1"/>
    <col min="13583" max="13583" width="11.5546875" style="42"/>
    <col min="13584" max="13584" width="17.44140625" style="42" bestFit="1" customWidth="1"/>
    <col min="13585" max="13585" width="11.5546875" style="42"/>
    <col min="13586" max="13586" width="17.44140625" style="42" bestFit="1" customWidth="1"/>
    <col min="13587" max="13589" width="11.5546875" style="42"/>
    <col min="13590" max="13590" width="14" style="42" bestFit="1" customWidth="1"/>
    <col min="13591" max="13591" width="14" style="42" customWidth="1"/>
    <col min="13592" max="13592" width="13" style="42" bestFit="1" customWidth="1"/>
    <col min="13593" max="13593" width="13" style="42" customWidth="1"/>
    <col min="13594" max="13594" width="19.5546875" style="42" bestFit="1" customWidth="1"/>
    <col min="13595" max="13595" width="17.44140625" style="42" bestFit="1" customWidth="1"/>
    <col min="13596" max="13824" width="11.5546875" style="42"/>
    <col min="13825" max="13825" width="23.6640625" style="42" bestFit="1" customWidth="1"/>
    <col min="13826" max="13826" width="19.5546875" style="42" bestFit="1" customWidth="1"/>
    <col min="13827" max="13827" width="10.6640625" style="42" bestFit="1" customWidth="1"/>
    <col min="13828" max="13828" width="17.44140625" style="42" bestFit="1" customWidth="1"/>
    <col min="13829" max="13829" width="10.6640625" style="42" bestFit="1" customWidth="1"/>
    <col min="13830" max="13830" width="21" style="42" bestFit="1" customWidth="1"/>
    <col min="13831" max="13831" width="10.6640625" style="42" bestFit="1" customWidth="1"/>
    <col min="13832" max="13832" width="17.44140625" style="42" bestFit="1" customWidth="1"/>
    <col min="13833" max="13833" width="10.6640625" style="42" bestFit="1" customWidth="1"/>
    <col min="13834" max="13834" width="17.44140625" style="42" bestFit="1" customWidth="1"/>
    <col min="13835" max="13835" width="10.6640625" style="42" bestFit="1" customWidth="1"/>
    <col min="13836" max="13836" width="17.44140625" style="42" bestFit="1" customWidth="1"/>
    <col min="13837" max="13837" width="10.6640625" style="42" bestFit="1" customWidth="1"/>
    <col min="13838" max="13838" width="17.44140625" style="42" bestFit="1" customWidth="1"/>
    <col min="13839" max="13839" width="11.5546875" style="42"/>
    <col min="13840" max="13840" width="17.44140625" style="42" bestFit="1" customWidth="1"/>
    <col min="13841" max="13841" width="11.5546875" style="42"/>
    <col min="13842" max="13842" width="17.44140625" style="42" bestFit="1" customWidth="1"/>
    <col min="13843" max="13845" width="11.5546875" style="42"/>
    <col min="13846" max="13846" width="14" style="42" bestFit="1" customWidth="1"/>
    <col min="13847" max="13847" width="14" style="42" customWidth="1"/>
    <col min="13848" max="13848" width="13" style="42" bestFit="1" customWidth="1"/>
    <col min="13849" max="13849" width="13" style="42" customWidth="1"/>
    <col min="13850" max="13850" width="19.5546875" style="42" bestFit="1" customWidth="1"/>
    <col min="13851" max="13851" width="17.44140625" style="42" bestFit="1" customWidth="1"/>
    <col min="13852" max="14080" width="11.5546875" style="42"/>
    <col min="14081" max="14081" width="23.6640625" style="42" bestFit="1" customWidth="1"/>
    <col min="14082" max="14082" width="19.5546875" style="42" bestFit="1" customWidth="1"/>
    <col min="14083" max="14083" width="10.6640625" style="42" bestFit="1" customWidth="1"/>
    <col min="14084" max="14084" width="17.44140625" style="42" bestFit="1" customWidth="1"/>
    <col min="14085" max="14085" width="10.6640625" style="42" bestFit="1" customWidth="1"/>
    <col min="14086" max="14086" width="21" style="42" bestFit="1" customWidth="1"/>
    <col min="14087" max="14087" width="10.6640625" style="42" bestFit="1" customWidth="1"/>
    <col min="14088" max="14088" width="17.44140625" style="42" bestFit="1" customWidth="1"/>
    <col min="14089" max="14089" width="10.6640625" style="42" bestFit="1" customWidth="1"/>
    <col min="14090" max="14090" width="17.44140625" style="42" bestFit="1" customWidth="1"/>
    <col min="14091" max="14091" width="10.6640625" style="42" bestFit="1" customWidth="1"/>
    <col min="14092" max="14092" width="17.44140625" style="42" bestFit="1" customWidth="1"/>
    <col min="14093" max="14093" width="10.6640625" style="42" bestFit="1" customWidth="1"/>
    <col min="14094" max="14094" width="17.44140625" style="42" bestFit="1" customWidth="1"/>
    <col min="14095" max="14095" width="11.5546875" style="42"/>
    <col min="14096" max="14096" width="17.44140625" style="42" bestFit="1" customWidth="1"/>
    <col min="14097" max="14097" width="11.5546875" style="42"/>
    <col min="14098" max="14098" width="17.44140625" style="42" bestFit="1" customWidth="1"/>
    <col min="14099" max="14101" width="11.5546875" style="42"/>
    <col min="14102" max="14102" width="14" style="42" bestFit="1" customWidth="1"/>
    <col min="14103" max="14103" width="14" style="42" customWidth="1"/>
    <col min="14104" max="14104" width="13" style="42" bestFit="1" customWidth="1"/>
    <col min="14105" max="14105" width="13" style="42" customWidth="1"/>
    <col min="14106" max="14106" width="19.5546875" style="42" bestFit="1" customWidth="1"/>
    <col min="14107" max="14107" width="17.44140625" style="42" bestFit="1" customWidth="1"/>
    <col min="14108" max="14336" width="11.5546875" style="42"/>
    <col min="14337" max="14337" width="23.6640625" style="42" bestFit="1" customWidth="1"/>
    <col min="14338" max="14338" width="19.5546875" style="42" bestFit="1" customWidth="1"/>
    <col min="14339" max="14339" width="10.6640625" style="42" bestFit="1" customWidth="1"/>
    <col min="14340" max="14340" width="17.44140625" style="42" bestFit="1" customWidth="1"/>
    <col min="14341" max="14341" width="10.6640625" style="42" bestFit="1" customWidth="1"/>
    <col min="14342" max="14342" width="21" style="42" bestFit="1" customWidth="1"/>
    <col min="14343" max="14343" width="10.6640625" style="42" bestFit="1" customWidth="1"/>
    <col min="14344" max="14344" width="17.44140625" style="42" bestFit="1" customWidth="1"/>
    <col min="14345" max="14345" width="10.6640625" style="42" bestFit="1" customWidth="1"/>
    <col min="14346" max="14346" width="17.44140625" style="42" bestFit="1" customWidth="1"/>
    <col min="14347" max="14347" width="10.6640625" style="42" bestFit="1" customWidth="1"/>
    <col min="14348" max="14348" width="17.44140625" style="42" bestFit="1" customWidth="1"/>
    <col min="14349" max="14349" width="10.6640625" style="42" bestFit="1" customWidth="1"/>
    <col min="14350" max="14350" width="17.44140625" style="42" bestFit="1" customWidth="1"/>
    <col min="14351" max="14351" width="11.5546875" style="42"/>
    <col min="14352" max="14352" width="17.44140625" style="42" bestFit="1" customWidth="1"/>
    <col min="14353" max="14353" width="11.5546875" style="42"/>
    <col min="14354" max="14354" width="17.44140625" style="42" bestFit="1" customWidth="1"/>
    <col min="14355" max="14357" width="11.5546875" style="42"/>
    <col min="14358" max="14358" width="14" style="42" bestFit="1" customWidth="1"/>
    <col min="14359" max="14359" width="14" style="42" customWidth="1"/>
    <col min="14360" max="14360" width="13" style="42" bestFit="1" customWidth="1"/>
    <col min="14361" max="14361" width="13" style="42" customWidth="1"/>
    <col min="14362" max="14362" width="19.5546875" style="42" bestFit="1" customWidth="1"/>
    <col min="14363" max="14363" width="17.44140625" style="42" bestFit="1" customWidth="1"/>
    <col min="14364" max="14592" width="11.5546875" style="42"/>
    <col min="14593" max="14593" width="23.6640625" style="42" bestFit="1" customWidth="1"/>
    <col min="14594" max="14594" width="19.5546875" style="42" bestFit="1" customWidth="1"/>
    <col min="14595" max="14595" width="10.6640625" style="42" bestFit="1" customWidth="1"/>
    <col min="14596" max="14596" width="17.44140625" style="42" bestFit="1" customWidth="1"/>
    <col min="14597" max="14597" width="10.6640625" style="42" bestFit="1" customWidth="1"/>
    <col min="14598" max="14598" width="21" style="42" bestFit="1" customWidth="1"/>
    <col min="14599" max="14599" width="10.6640625" style="42" bestFit="1" customWidth="1"/>
    <col min="14600" max="14600" width="17.44140625" style="42" bestFit="1" customWidth="1"/>
    <col min="14601" max="14601" width="10.6640625" style="42" bestFit="1" customWidth="1"/>
    <col min="14602" max="14602" width="17.44140625" style="42" bestFit="1" customWidth="1"/>
    <col min="14603" max="14603" width="10.6640625" style="42" bestFit="1" customWidth="1"/>
    <col min="14604" max="14604" width="17.44140625" style="42" bestFit="1" customWidth="1"/>
    <col min="14605" max="14605" width="10.6640625" style="42" bestFit="1" customWidth="1"/>
    <col min="14606" max="14606" width="17.44140625" style="42" bestFit="1" customWidth="1"/>
    <col min="14607" max="14607" width="11.5546875" style="42"/>
    <col min="14608" max="14608" width="17.44140625" style="42" bestFit="1" customWidth="1"/>
    <col min="14609" max="14609" width="11.5546875" style="42"/>
    <col min="14610" max="14610" width="17.44140625" style="42" bestFit="1" customWidth="1"/>
    <col min="14611" max="14613" width="11.5546875" style="42"/>
    <col min="14614" max="14614" width="14" style="42" bestFit="1" customWidth="1"/>
    <col min="14615" max="14615" width="14" style="42" customWidth="1"/>
    <col min="14616" max="14616" width="13" style="42" bestFit="1" customWidth="1"/>
    <col min="14617" max="14617" width="13" style="42" customWidth="1"/>
    <col min="14618" max="14618" width="19.5546875" style="42" bestFit="1" customWidth="1"/>
    <col min="14619" max="14619" width="17.44140625" style="42" bestFit="1" customWidth="1"/>
    <col min="14620" max="14848" width="11.5546875" style="42"/>
    <col min="14849" max="14849" width="23.6640625" style="42" bestFit="1" customWidth="1"/>
    <col min="14850" max="14850" width="19.5546875" style="42" bestFit="1" customWidth="1"/>
    <col min="14851" max="14851" width="10.6640625" style="42" bestFit="1" customWidth="1"/>
    <col min="14852" max="14852" width="17.44140625" style="42" bestFit="1" customWidth="1"/>
    <col min="14853" max="14853" width="10.6640625" style="42" bestFit="1" customWidth="1"/>
    <col min="14854" max="14854" width="21" style="42" bestFit="1" customWidth="1"/>
    <col min="14855" max="14855" width="10.6640625" style="42" bestFit="1" customWidth="1"/>
    <col min="14856" max="14856" width="17.44140625" style="42" bestFit="1" customWidth="1"/>
    <col min="14857" max="14857" width="10.6640625" style="42" bestFit="1" customWidth="1"/>
    <col min="14858" max="14858" width="17.44140625" style="42" bestFit="1" customWidth="1"/>
    <col min="14859" max="14859" width="10.6640625" style="42" bestFit="1" customWidth="1"/>
    <col min="14860" max="14860" width="17.44140625" style="42" bestFit="1" customWidth="1"/>
    <col min="14861" max="14861" width="10.6640625" style="42" bestFit="1" customWidth="1"/>
    <col min="14862" max="14862" width="17.44140625" style="42" bestFit="1" customWidth="1"/>
    <col min="14863" max="14863" width="11.5546875" style="42"/>
    <col min="14864" max="14864" width="17.44140625" style="42" bestFit="1" customWidth="1"/>
    <col min="14865" max="14865" width="11.5546875" style="42"/>
    <col min="14866" max="14866" width="17.44140625" style="42" bestFit="1" customWidth="1"/>
    <col min="14867" max="14869" width="11.5546875" style="42"/>
    <col min="14870" max="14870" width="14" style="42" bestFit="1" customWidth="1"/>
    <col min="14871" max="14871" width="14" style="42" customWidth="1"/>
    <col min="14872" max="14872" width="13" style="42" bestFit="1" customWidth="1"/>
    <col min="14873" max="14873" width="13" style="42" customWidth="1"/>
    <col min="14874" max="14874" width="19.5546875" style="42" bestFit="1" customWidth="1"/>
    <col min="14875" max="14875" width="17.44140625" style="42" bestFit="1" customWidth="1"/>
    <col min="14876" max="15104" width="11.5546875" style="42"/>
    <col min="15105" max="15105" width="23.6640625" style="42" bestFit="1" customWidth="1"/>
    <col min="15106" max="15106" width="19.5546875" style="42" bestFit="1" customWidth="1"/>
    <col min="15107" max="15107" width="10.6640625" style="42" bestFit="1" customWidth="1"/>
    <col min="15108" max="15108" width="17.44140625" style="42" bestFit="1" customWidth="1"/>
    <col min="15109" max="15109" width="10.6640625" style="42" bestFit="1" customWidth="1"/>
    <col min="15110" max="15110" width="21" style="42" bestFit="1" customWidth="1"/>
    <col min="15111" max="15111" width="10.6640625" style="42" bestFit="1" customWidth="1"/>
    <col min="15112" max="15112" width="17.44140625" style="42" bestFit="1" customWidth="1"/>
    <col min="15113" max="15113" width="10.6640625" style="42" bestFit="1" customWidth="1"/>
    <col min="15114" max="15114" width="17.44140625" style="42" bestFit="1" customWidth="1"/>
    <col min="15115" max="15115" width="10.6640625" style="42" bestFit="1" customWidth="1"/>
    <col min="15116" max="15116" width="17.44140625" style="42" bestFit="1" customWidth="1"/>
    <col min="15117" max="15117" width="10.6640625" style="42" bestFit="1" customWidth="1"/>
    <col min="15118" max="15118" width="17.44140625" style="42" bestFit="1" customWidth="1"/>
    <col min="15119" max="15119" width="11.5546875" style="42"/>
    <col min="15120" max="15120" width="17.44140625" style="42" bestFit="1" customWidth="1"/>
    <col min="15121" max="15121" width="11.5546875" style="42"/>
    <col min="15122" max="15122" width="17.44140625" style="42" bestFit="1" customWidth="1"/>
    <col min="15123" max="15125" width="11.5546875" style="42"/>
    <col min="15126" max="15126" width="14" style="42" bestFit="1" customWidth="1"/>
    <col min="15127" max="15127" width="14" style="42" customWidth="1"/>
    <col min="15128" max="15128" width="13" style="42" bestFit="1" customWidth="1"/>
    <col min="15129" max="15129" width="13" style="42" customWidth="1"/>
    <col min="15130" max="15130" width="19.5546875" style="42" bestFit="1" customWidth="1"/>
    <col min="15131" max="15131" width="17.44140625" style="42" bestFit="1" customWidth="1"/>
    <col min="15132" max="15360" width="11.5546875" style="42"/>
    <col min="15361" max="15361" width="23.6640625" style="42" bestFit="1" customWidth="1"/>
    <col min="15362" max="15362" width="19.5546875" style="42" bestFit="1" customWidth="1"/>
    <col min="15363" max="15363" width="10.6640625" style="42" bestFit="1" customWidth="1"/>
    <col min="15364" max="15364" width="17.44140625" style="42" bestFit="1" customWidth="1"/>
    <col min="15365" max="15365" width="10.6640625" style="42" bestFit="1" customWidth="1"/>
    <col min="15366" max="15366" width="21" style="42" bestFit="1" customWidth="1"/>
    <col min="15367" max="15367" width="10.6640625" style="42" bestFit="1" customWidth="1"/>
    <col min="15368" max="15368" width="17.44140625" style="42" bestFit="1" customWidth="1"/>
    <col min="15369" max="15369" width="10.6640625" style="42" bestFit="1" customWidth="1"/>
    <col min="15370" max="15370" width="17.44140625" style="42" bestFit="1" customWidth="1"/>
    <col min="15371" max="15371" width="10.6640625" style="42" bestFit="1" customWidth="1"/>
    <col min="15372" max="15372" width="17.44140625" style="42" bestFit="1" customWidth="1"/>
    <col min="15373" max="15373" width="10.6640625" style="42" bestFit="1" customWidth="1"/>
    <col min="15374" max="15374" width="17.44140625" style="42" bestFit="1" customWidth="1"/>
    <col min="15375" max="15375" width="11.5546875" style="42"/>
    <col min="15376" max="15376" width="17.44140625" style="42" bestFit="1" customWidth="1"/>
    <col min="15377" max="15377" width="11.5546875" style="42"/>
    <col min="15378" max="15378" width="17.44140625" style="42" bestFit="1" customWidth="1"/>
    <col min="15379" max="15381" width="11.5546875" style="42"/>
    <col min="15382" max="15382" width="14" style="42" bestFit="1" customWidth="1"/>
    <col min="15383" max="15383" width="14" style="42" customWidth="1"/>
    <col min="15384" max="15384" width="13" style="42" bestFit="1" customWidth="1"/>
    <col min="15385" max="15385" width="13" style="42" customWidth="1"/>
    <col min="15386" max="15386" width="19.5546875" style="42" bestFit="1" customWidth="1"/>
    <col min="15387" max="15387" width="17.44140625" style="42" bestFit="1" customWidth="1"/>
    <col min="15388" max="15616" width="11.5546875" style="42"/>
    <col min="15617" max="15617" width="23.6640625" style="42" bestFit="1" customWidth="1"/>
    <col min="15618" max="15618" width="19.5546875" style="42" bestFit="1" customWidth="1"/>
    <col min="15619" max="15619" width="10.6640625" style="42" bestFit="1" customWidth="1"/>
    <col min="15620" max="15620" width="17.44140625" style="42" bestFit="1" customWidth="1"/>
    <col min="15621" max="15621" width="10.6640625" style="42" bestFit="1" customWidth="1"/>
    <col min="15622" max="15622" width="21" style="42" bestFit="1" customWidth="1"/>
    <col min="15623" max="15623" width="10.6640625" style="42" bestFit="1" customWidth="1"/>
    <col min="15624" max="15624" width="17.44140625" style="42" bestFit="1" customWidth="1"/>
    <col min="15625" max="15625" width="10.6640625" style="42" bestFit="1" customWidth="1"/>
    <col min="15626" max="15626" width="17.44140625" style="42" bestFit="1" customWidth="1"/>
    <col min="15627" max="15627" width="10.6640625" style="42" bestFit="1" customWidth="1"/>
    <col min="15628" max="15628" width="17.44140625" style="42" bestFit="1" customWidth="1"/>
    <col min="15629" max="15629" width="10.6640625" style="42" bestFit="1" customWidth="1"/>
    <col min="15630" max="15630" width="17.44140625" style="42" bestFit="1" customWidth="1"/>
    <col min="15631" max="15631" width="11.5546875" style="42"/>
    <col min="15632" max="15632" width="17.44140625" style="42" bestFit="1" customWidth="1"/>
    <col min="15633" max="15633" width="11.5546875" style="42"/>
    <col min="15634" max="15634" width="17.44140625" style="42" bestFit="1" customWidth="1"/>
    <col min="15635" max="15637" width="11.5546875" style="42"/>
    <col min="15638" max="15638" width="14" style="42" bestFit="1" customWidth="1"/>
    <col min="15639" max="15639" width="14" style="42" customWidth="1"/>
    <col min="15640" max="15640" width="13" style="42" bestFit="1" customWidth="1"/>
    <col min="15641" max="15641" width="13" style="42" customWidth="1"/>
    <col min="15642" max="15642" width="19.5546875" style="42" bestFit="1" customWidth="1"/>
    <col min="15643" max="15643" width="17.44140625" style="42" bestFit="1" customWidth="1"/>
    <col min="15644" max="15872" width="11.5546875" style="42"/>
    <col min="15873" max="15873" width="23.6640625" style="42" bestFit="1" customWidth="1"/>
    <col min="15874" max="15874" width="19.5546875" style="42" bestFit="1" customWidth="1"/>
    <col min="15875" max="15875" width="10.6640625" style="42" bestFit="1" customWidth="1"/>
    <col min="15876" max="15876" width="17.44140625" style="42" bestFit="1" customWidth="1"/>
    <col min="15877" max="15877" width="10.6640625" style="42" bestFit="1" customWidth="1"/>
    <col min="15878" max="15878" width="21" style="42" bestFit="1" customWidth="1"/>
    <col min="15879" max="15879" width="10.6640625" style="42" bestFit="1" customWidth="1"/>
    <col min="15880" max="15880" width="17.44140625" style="42" bestFit="1" customWidth="1"/>
    <col min="15881" max="15881" width="10.6640625" style="42" bestFit="1" customWidth="1"/>
    <col min="15882" max="15882" width="17.44140625" style="42" bestFit="1" customWidth="1"/>
    <col min="15883" max="15883" width="10.6640625" style="42" bestFit="1" customWidth="1"/>
    <col min="15884" max="15884" width="17.44140625" style="42" bestFit="1" customWidth="1"/>
    <col min="15885" max="15885" width="10.6640625" style="42" bestFit="1" customWidth="1"/>
    <col min="15886" max="15886" width="17.44140625" style="42" bestFit="1" customWidth="1"/>
    <col min="15887" max="15887" width="11.5546875" style="42"/>
    <col min="15888" max="15888" width="17.44140625" style="42" bestFit="1" customWidth="1"/>
    <col min="15889" max="15889" width="11.5546875" style="42"/>
    <col min="15890" max="15890" width="17.44140625" style="42" bestFit="1" customWidth="1"/>
    <col min="15891" max="15893" width="11.5546875" style="42"/>
    <col min="15894" max="15894" width="14" style="42" bestFit="1" customWidth="1"/>
    <col min="15895" max="15895" width="14" style="42" customWidth="1"/>
    <col min="15896" max="15896" width="13" style="42" bestFit="1" customWidth="1"/>
    <col min="15897" max="15897" width="13" style="42" customWidth="1"/>
    <col min="15898" max="15898" width="19.5546875" style="42" bestFit="1" customWidth="1"/>
    <col min="15899" max="15899" width="17.44140625" style="42" bestFit="1" customWidth="1"/>
    <col min="15900" max="16128" width="11.5546875" style="42"/>
    <col min="16129" max="16129" width="23.6640625" style="42" bestFit="1" customWidth="1"/>
    <col min="16130" max="16130" width="19.5546875" style="42" bestFit="1" customWidth="1"/>
    <col min="16131" max="16131" width="10.6640625" style="42" bestFit="1" customWidth="1"/>
    <col min="16132" max="16132" width="17.44140625" style="42" bestFit="1" customWidth="1"/>
    <col min="16133" max="16133" width="10.6640625" style="42" bestFit="1" customWidth="1"/>
    <col min="16134" max="16134" width="21" style="42" bestFit="1" customWidth="1"/>
    <col min="16135" max="16135" width="10.6640625" style="42" bestFit="1" customWidth="1"/>
    <col min="16136" max="16136" width="17.44140625" style="42" bestFit="1" customWidth="1"/>
    <col min="16137" max="16137" width="10.6640625" style="42" bestFit="1" customWidth="1"/>
    <col min="16138" max="16138" width="17.44140625" style="42" bestFit="1" customWidth="1"/>
    <col min="16139" max="16139" width="10.6640625" style="42" bestFit="1" customWidth="1"/>
    <col min="16140" max="16140" width="17.44140625" style="42" bestFit="1" customWidth="1"/>
    <col min="16141" max="16141" width="10.6640625" style="42" bestFit="1" customWidth="1"/>
    <col min="16142" max="16142" width="17.44140625" style="42" bestFit="1" customWidth="1"/>
    <col min="16143" max="16143" width="11.5546875" style="42"/>
    <col min="16144" max="16144" width="17.44140625" style="42" bestFit="1" customWidth="1"/>
    <col min="16145" max="16145" width="11.5546875" style="42"/>
    <col min="16146" max="16146" width="17.44140625" style="42" bestFit="1" customWidth="1"/>
    <col min="16147" max="16149" width="11.5546875" style="42"/>
    <col min="16150" max="16150" width="14" style="42" bestFit="1" customWidth="1"/>
    <col min="16151" max="16151" width="14" style="42" customWidth="1"/>
    <col min="16152" max="16152" width="13" style="42" bestFit="1" customWidth="1"/>
    <col min="16153" max="16153" width="13" style="42" customWidth="1"/>
    <col min="16154" max="16154" width="19.5546875" style="42" bestFit="1" customWidth="1"/>
    <col min="16155" max="16155" width="17.44140625" style="42" bestFit="1" customWidth="1"/>
    <col min="16156" max="16384" width="11.5546875" style="42"/>
  </cols>
  <sheetData>
    <row r="2" spans="1:27" ht="18" x14ac:dyDescent="0.3">
      <c r="B2" s="53">
        <v>2024</v>
      </c>
      <c r="C2" s="72"/>
    </row>
    <row r="3" spans="1:27" ht="18" x14ac:dyDescent="0.35">
      <c r="B3" s="54" t="s">
        <v>231</v>
      </c>
      <c r="C3" s="55" t="s">
        <v>249</v>
      </c>
      <c r="D3" s="54" t="s">
        <v>232</v>
      </c>
      <c r="E3" s="55" t="s">
        <v>249</v>
      </c>
      <c r="F3" s="54" t="s">
        <v>233</v>
      </c>
      <c r="G3" s="55" t="s">
        <v>249</v>
      </c>
      <c r="H3" s="54" t="s">
        <v>234</v>
      </c>
      <c r="I3" s="55" t="s">
        <v>249</v>
      </c>
      <c r="J3" s="54" t="s">
        <v>230</v>
      </c>
      <c r="K3" s="55" t="s">
        <v>249</v>
      </c>
      <c r="L3" s="54" t="s">
        <v>229</v>
      </c>
      <c r="M3" s="55" t="s">
        <v>249</v>
      </c>
      <c r="N3" s="54" t="s">
        <v>1</v>
      </c>
      <c r="O3" s="55" t="s">
        <v>249</v>
      </c>
      <c r="P3" s="54" t="s">
        <v>241</v>
      </c>
      <c r="Q3" s="55" t="s">
        <v>249</v>
      </c>
      <c r="R3" s="54" t="s">
        <v>243</v>
      </c>
      <c r="S3" s="55" t="s">
        <v>249</v>
      </c>
      <c r="T3" s="54" t="s">
        <v>250</v>
      </c>
      <c r="U3" s="55" t="s">
        <v>249</v>
      </c>
      <c r="V3" s="54" t="s">
        <v>251</v>
      </c>
      <c r="W3" s="55" t="s">
        <v>249</v>
      </c>
      <c r="X3" s="54" t="s">
        <v>252</v>
      </c>
      <c r="Y3" s="55" t="s">
        <v>249</v>
      </c>
      <c r="Z3" s="54" t="s">
        <v>235</v>
      </c>
      <c r="AA3" s="54" t="s">
        <v>253</v>
      </c>
    </row>
    <row r="4" spans="1:27" ht="18" x14ac:dyDescent="0.3">
      <c r="A4" s="52" t="s">
        <v>254</v>
      </c>
      <c r="B4" s="56">
        <v>919849.3</v>
      </c>
      <c r="C4" s="57">
        <v>157</v>
      </c>
      <c r="D4" s="56">
        <v>409826.93</v>
      </c>
      <c r="E4" s="57">
        <v>118</v>
      </c>
      <c r="F4" s="56">
        <v>358021.42</v>
      </c>
      <c r="G4" s="57">
        <v>138</v>
      </c>
      <c r="H4" s="56">
        <v>370911.42</v>
      </c>
      <c r="I4" s="57">
        <v>131</v>
      </c>
      <c r="J4" s="56">
        <v>316454.71999999997</v>
      </c>
      <c r="K4" s="57">
        <v>120</v>
      </c>
      <c r="L4" s="56">
        <v>354607.47</v>
      </c>
      <c r="M4" s="57">
        <v>117</v>
      </c>
      <c r="N4" s="56"/>
      <c r="O4" s="57"/>
      <c r="P4" s="56"/>
      <c r="Q4" s="57"/>
      <c r="R4" s="56"/>
      <c r="S4" s="57"/>
      <c r="T4" s="56"/>
      <c r="U4" s="57"/>
      <c r="V4" s="56"/>
      <c r="W4" s="57"/>
      <c r="X4" s="56"/>
      <c r="Y4" s="57"/>
      <c r="Z4" s="58"/>
      <c r="AA4" s="59"/>
    </row>
    <row r="5" spans="1:27" ht="18" x14ac:dyDescent="0.3">
      <c r="A5" s="52" t="s">
        <v>255</v>
      </c>
      <c r="B5" s="56">
        <v>42000</v>
      </c>
      <c r="C5" s="57">
        <v>24</v>
      </c>
      <c r="D5" s="56">
        <v>119000</v>
      </c>
      <c r="E5" s="57">
        <v>68</v>
      </c>
      <c r="F5" s="56">
        <v>85100</v>
      </c>
      <c r="G5" s="57">
        <v>49</v>
      </c>
      <c r="H5" s="56">
        <v>107300</v>
      </c>
      <c r="I5" s="57">
        <v>58</v>
      </c>
      <c r="J5" s="56">
        <v>114700</v>
      </c>
      <c r="K5" s="57">
        <v>62</v>
      </c>
      <c r="L5" s="56">
        <v>116550</v>
      </c>
      <c r="M5" s="57">
        <v>63</v>
      </c>
      <c r="N5" s="56"/>
      <c r="O5" s="57"/>
      <c r="P5" s="56"/>
      <c r="Q5" s="57"/>
      <c r="R5" s="56"/>
      <c r="S5" s="57"/>
      <c r="T5" s="56"/>
      <c r="U5" s="57"/>
      <c r="V5" s="56"/>
      <c r="W5" s="57"/>
      <c r="X5" s="56"/>
      <c r="Y5" s="57"/>
      <c r="Z5" s="56"/>
      <c r="AA5" s="56"/>
    </row>
    <row r="6" spans="1:27" ht="21" x14ac:dyDescent="0.4">
      <c r="A6" s="52" t="s">
        <v>235</v>
      </c>
      <c r="B6" s="56">
        <f>B4+B5</f>
        <v>961849.3</v>
      </c>
      <c r="C6" s="60">
        <f t="shared" ref="C6" si="0">SUM(C4:C5)</f>
        <v>181</v>
      </c>
      <c r="D6" s="56">
        <f t="shared" ref="D6:I6" si="1">SUM(D4:D5)</f>
        <v>528826.92999999993</v>
      </c>
      <c r="E6" s="60">
        <f t="shared" si="1"/>
        <v>186</v>
      </c>
      <c r="F6" s="56">
        <f t="shared" si="1"/>
        <v>443121.42</v>
      </c>
      <c r="G6" s="60">
        <f t="shared" si="1"/>
        <v>187</v>
      </c>
      <c r="H6" s="56">
        <f t="shared" si="1"/>
        <v>478211.42</v>
      </c>
      <c r="I6" s="60">
        <f t="shared" si="1"/>
        <v>189</v>
      </c>
      <c r="J6" s="56">
        <f>SUM(J4:J5)</f>
        <v>431154.72</v>
      </c>
      <c r="K6" s="60">
        <f>SUM(K4:K5)</f>
        <v>182</v>
      </c>
      <c r="L6" s="56">
        <f>SUM(L4:L5)</f>
        <v>471157.47</v>
      </c>
      <c r="M6" s="60">
        <f>SUM(M4:M5)</f>
        <v>180</v>
      </c>
      <c r="N6" s="56"/>
      <c r="O6" s="60"/>
      <c r="P6" s="56"/>
      <c r="Q6" s="60"/>
      <c r="R6" s="56"/>
      <c r="S6" s="60"/>
      <c r="T6" s="56"/>
      <c r="U6" s="60"/>
      <c r="V6" s="56"/>
      <c r="W6" s="60"/>
      <c r="X6" s="56"/>
      <c r="Y6" s="60"/>
      <c r="Z6" s="56"/>
      <c r="AA6" s="56"/>
    </row>
    <row r="7" spans="1:27" ht="18" x14ac:dyDescent="0.3">
      <c r="A7" s="52" t="s">
        <v>256</v>
      </c>
      <c r="B7" s="56">
        <v>409057.65</v>
      </c>
      <c r="C7" s="56"/>
      <c r="D7" s="56">
        <v>481275.15</v>
      </c>
      <c r="E7" s="56"/>
      <c r="F7" s="56">
        <v>456223.72</v>
      </c>
      <c r="G7" s="56"/>
      <c r="H7" s="56">
        <v>372186.09</v>
      </c>
      <c r="J7" s="56">
        <v>423338.53</v>
      </c>
      <c r="K7" s="56"/>
      <c r="L7" s="56">
        <v>365248.7</v>
      </c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61"/>
      <c r="AA7" s="59"/>
    </row>
    <row r="8" spans="1:27" ht="18" x14ac:dyDescent="0.35">
      <c r="A8" s="52" t="s">
        <v>257</v>
      </c>
      <c r="B8" s="62">
        <f>B6-B7</f>
        <v>552791.65</v>
      </c>
      <c r="C8" s="71">
        <f>C6/203</f>
        <v>0.89162561576354682</v>
      </c>
      <c r="D8" s="62">
        <f>D6-D7</f>
        <v>47551.779999999912</v>
      </c>
      <c r="E8" s="80">
        <f>E6/203</f>
        <v>0.91625615763546797</v>
      </c>
      <c r="F8" s="62">
        <f>F6-F7</f>
        <v>-13102.299999999988</v>
      </c>
      <c r="G8" s="63">
        <f>G6/203</f>
        <v>0.9211822660098522</v>
      </c>
      <c r="H8" s="62">
        <f>H6-H7</f>
        <v>106025.32999999996</v>
      </c>
      <c r="I8" s="71">
        <f>I6/203</f>
        <v>0.93103448275862066</v>
      </c>
      <c r="J8" s="64">
        <f>J6-J7</f>
        <v>7816.1899999999441</v>
      </c>
      <c r="K8" s="63">
        <f>K6/203</f>
        <v>0.89655172413793105</v>
      </c>
      <c r="L8" s="64">
        <f>L6-L7</f>
        <v>105908.76999999996</v>
      </c>
      <c r="M8" s="71">
        <f>M6/203</f>
        <v>0.88669950738916259</v>
      </c>
      <c r="N8" s="64"/>
      <c r="O8" s="63"/>
      <c r="P8" s="108"/>
      <c r="Q8" s="71"/>
      <c r="R8" s="108"/>
      <c r="S8" s="71"/>
      <c r="T8" s="64"/>
      <c r="U8" s="63"/>
      <c r="V8" s="108"/>
      <c r="W8" s="63"/>
      <c r="X8" s="64"/>
      <c r="Y8" s="71"/>
      <c r="Z8" s="56"/>
      <c r="AA8" s="59"/>
    </row>
    <row r="9" spans="1:27" s="91" customFormat="1" ht="18" x14ac:dyDescent="0.35">
      <c r="B9" s="130"/>
      <c r="D9" s="66"/>
      <c r="E9" s="125"/>
      <c r="F9" s="66"/>
      <c r="H9" s="92"/>
      <c r="I9" s="125"/>
      <c r="J9" s="66"/>
      <c r="Q9" s="92"/>
      <c r="R9" s="66"/>
      <c r="S9" s="92"/>
      <c r="T9" s="66"/>
      <c r="V9" s="93"/>
      <c r="W9" s="94"/>
      <c r="X9" s="93"/>
      <c r="Y9" s="94" t="s">
        <v>297</v>
      </c>
      <c r="Z9" s="126" t="e">
        <f>#REF!</f>
        <v>#REF!</v>
      </c>
    </row>
    <row r="10" spans="1:27" s="91" customFormat="1" ht="18" x14ac:dyDescent="0.3">
      <c r="A10" s="92"/>
      <c r="B10" s="66"/>
      <c r="C10" s="66"/>
      <c r="D10" s="66"/>
      <c r="E10" s="125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7"/>
      <c r="AA10" s="67"/>
    </row>
    <row r="12" spans="1:27" ht="18" x14ac:dyDescent="0.3">
      <c r="B12" s="53">
        <v>2024</v>
      </c>
    </row>
    <row r="13" spans="1:27" ht="18" x14ac:dyDescent="0.35">
      <c r="B13" s="54" t="s">
        <v>262</v>
      </c>
      <c r="C13" s="55" t="s">
        <v>271</v>
      </c>
      <c r="D13" s="54" t="s">
        <v>263</v>
      </c>
      <c r="E13" s="55" t="s">
        <v>271</v>
      </c>
      <c r="F13" s="54" t="s">
        <v>264</v>
      </c>
      <c r="G13" s="55" t="s">
        <v>271</v>
      </c>
      <c r="H13" s="54" t="s">
        <v>265</v>
      </c>
      <c r="I13" s="55" t="s">
        <v>271</v>
      </c>
      <c r="J13" s="54" t="s">
        <v>266</v>
      </c>
      <c r="K13" s="55" t="s">
        <v>271</v>
      </c>
      <c r="L13" s="54" t="s">
        <v>267</v>
      </c>
      <c r="M13" s="55" t="s">
        <v>271</v>
      </c>
      <c r="N13" s="54" t="s">
        <v>268</v>
      </c>
      <c r="O13" s="55" t="s">
        <v>271</v>
      </c>
      <c r="P13" s="54" t="s">
        <v>270</v>
      </c>
      <c r="Q13" s="55" t="s">
        <v>271</v>
      </c>
      <c r="R13" s="54" t="s">
        <v>258</v>
      </c>
      <c r="S13" s="55" t="s">
        <v>271</v>
      </c>
      <c r="T13" s="54" t="s">
        <v>250</v>
      </c>
      <c r="U13" s="55" t="s">
        <v>271</v>
      </c>
      <c r="V13" s="54" t="s">
        <v>261</v>
      </c>
      <c r="W13" s="55" t="s">
        <v>271</v>
      </c>
      <c r="X13" s="54" t="s">
        <v>269</v>
      </c>
      <c r="Y13" s="55" t="s">
        <v>271</v>
      </c>
      <c r="Z13" s="54" t="s">
        <v>235</v>
      </c>
      <c r="AA13" s="54" t="s">
        <v>272</v>
      </c>
    </row>
    <row r="14" spans="1:27" ht="18" x14ac:dyDescent="0.3">
      <c r="A14" s="52" t="s">
        <v>275</v>
      </c>
      <c r="B14" s="56">
        <f t="shared" ref="B14:G16" si="2">B4</f>
        <v>919849.3</v>
      </c>
      <c r="C14" s="57">
        <f t="shared" si="2"/>
        <v>157</v>
      </c>
      <c r="D14" s="56">
        <f t="shared" si="2"/>
        <v>409826.93</v>
      </c>
      <c r="E14" s="57">
        <f t="shared" si="2"/>
        <v>118</v>
      </c>
      <c r="F14" s="56">
        <f t="shared" si="2"/>
        <v>358021.42</v>
      </c>
      <c r="G14" s="57">
        <f t="shared" si="2"/>
        <v>138</v>
      </c>
      <c r="H14" s="56">
        <f t="shared" ref="H14:M14" si="3">H4</f>
        <v>370911.42</v>
      </c>
      <c r="I14" s="57">
        <f t="shared" si="3"/>
        <v>131</v>
      </c>
      <c r="J14" s="56">
        <f t="shared" si="3"/>
        <v>316454.71999999997</v>
      </c>
      <c r="K14" s="57">
        <f t="shared" si="3"/>
        <v>120</v>
      </c>
      <c r="L14" s="56">
        <f t="shared" si="3"/>
        <v>354607.47</v>
      </c>
      <c r="M14" s="57">
        <f t="shared" si="3"/>
        <v>117</v>
      </c>
      <c r="N14" s="56">
        <f t="shared" ref="N14:S16" si="4">N4</f>
        <v>0</v>
      </c>
      <c r="O14" s="57">
        <f t="shared" si="4"/>
        <v>0</v>
      </c>
      <c r="P14" s="56">
        <f t="shared" si="4"/>
        <v>0</v>
      </c>
      <c r="Q14" s="57">
        <f t="shared" si="4"/>
        <v>0</v>
      </c>
      <c r="R14" s="56">
        <f t="shared" si="4"/>
        <v>0</v>
      </c>
      <c r="S14" s="57">
        <f t="shared" si="4"/>
        <v>0</v>
      </c>
      <c r="T14" s="56">
        <f>T4</f>
        <v>0</v>
      </c>
      <c r="U14" s="57"/>
      <c r="V14" s="56">
        <f t="shared" ref="V14:W16" si="5">V4</f>
        <v>0</v>
      </c>
      <c r="W14" s="57">
        <f t="shared" si="5"/>
        <v>0</v>
      </c>
      <c r="X14" s="56">
        <f>X4</f>
        <v>0</v>
      </c>
      <c r="Y14" s="57">
        <f>Y4</f>
        <v>0</v>
      </c>
      <c r="Z14" s="58">
        <f t="shared" ref="Z14:AA18" si="6">Z4</f>
        <v>0</v>
      </c>
      <c r="AA14" s="59">
        <f t="shared" si="6"/>
        <v>0</v>
      </c>
    </row>
    <row r="15" spans="1:27" ht="18" x14ac:dyDescent="0.3">
      <c r="A15" s="52" t="s">
        <v>273</v>
      </c>
      <c r="B15" s="56">
        <f t="shared" si="2"/>
        <v>42000</v>
      </c>
      <c r="C15" s="57">
        <f t="shared" si="2"/>
        <v>24</v>
      </c>
      <c r="D15" s="56">
        <f t="shared" si="2"/>
        <v>119000</v>
      </c>
      <c r="E15" s="57">
        <f t="shared" si="2"/>
        <v>68</v>
      </c>
      <c r="F15" s="56">
        <f t="shared" si="2"/>
        <v>85100</v>
      </c>
      <c r="G15" s="57">
        <f t="shared" si="2"/>
        <v>49</v>
      </c>
      <c r="H15" s="56">
        <f>H5</f>
        <v>107300</v>
      </c>
      <c r="I15" s="57">
        <f>I5</f>
        <v>58</v>
      </c>
      <c r="J15" s="56">
        <f t="shared" ref="J15:L16" si="7">J5</f>
        <v>114700</v>
      </c>
      <c r="K15" s="57">
        <f t="shared" si="7"/>
        <v>62</v>
      </c>
      <c r="L15" s="56">
        <f t="shared" si="7"/>
        <v>116550</v>
      </c>
      <c r="M15" s="57">
        <f>M5</f>
        <v>63</v>
      </c>
      <c r="N15" s="56">
        <f t="shared" si="4"/>
        <v>0</v>
      </c>
      <c r="O15" s="57">
        <f t="shared" si="4"/>
        <v>0</v>
      </c>
      <c r="P15" s="56">
        <f t="shared" si="4"/>
        <v>0</v>
      </c>
      <c r="Q15" s="57">
        <f t="shared" si="4"/>
        <v>0</v>
      </c>
      <c r="R15" s="56">
        <f t="shared" si="4"/>
        <v>0</v>
      </c>
      <c r="S15" s="57">
        <f t="shared" si="4"/>
        <v>0</v>
      </c>
      <c r="T15" s="56">
        <f>T5</f>
        <v>0</v>
      </c>
      <c r="U15" s="57"/>
      <c r="V15" s="56">
        <f t="shared" si="5"/>
        <v>0</v>
      </c>
      <c r="W15" s="57">
        <f t="shared" si="5"/>
        <v>0</v>
      </c>
      <c r="X15" s="56">
        <f>X5</f>
        <v>0</v>
      </c>
      <c r="Y15" s="57"/>
      <c r="Z15" s="56">
        <f t="shared" si="6"/>
        <v>0</v>
      </c>
      <c r="AA15" s="56">
        <f t="shared" si="6"/>
        <v>0</v>
      </c>
    </row>
    <row r="16" spans="1:27" ht="21" x14ac:dyDescent="0.4">
      <c r="A16" s="52" t="s">
        <v>235</v>
      </c>
      <c r="B16" s="56">
        <f t="shared" si="2"/>
        <v>961849.3</v>
      </c>
      <c r="C16" s="60">
        <f t="shared" si="2"/>
        <v>181</v>
      </c>
      <c r="D16" s="56">
        <f t="shared" si="2"/>
        <v>528826.92999999993</v>
      </c>
      <c r="E16" s="60">
        <f t="shared" si="2"/>
        <v>186</v>
      </c>
      <c r="F16" s="56">
        <f t="shared" si="2"/>
        <v>443121.42</v>
      </c>
      <c r="G16" s="60">
        <f t="shared" si="2"/>
        <v>187</v>
      </c>
      <c r="H16" s="56">
        <f>H6</f>
        <v>478211.42</v>
      </c>
      <c r="I16" s="60">
        <f>I6</f>
        <v>189</v>
      </c>
      <c r="J16" s="56">
        <f t="shared" si="7"/>
        <v>431154.72</v>
      </c>
      <c r="K16" s="60">
        <f t="shared" si="7"/>
        <v>182</v>
      </c>
      <c r="L16" s="56">
        <f t="shared" si="7"/>
        <v>471157.47</v>
      </c>
      <c r="M16" s="60">
        <f>SUM(M14:M15)</f>
        <v>180</v>
      </c>
      <c r="N16" s="56">
        <f>SUM(N14:N15)</f>
        <v>0</v>
      </c>
      <c r="O16" s="60">
        <f>SUM(O14:O15)</f>
        <v>0</v>
      </c>
      <c r="P16" s="56">
        <f>P6</f>
        <v>0</v>
      </c>
      <c r="Q16" s="60">
        <f>SUM(Q14:Q15)</f>
        <v>0</v>
      </c>
      <c r="R16" s="56">
        <f t="shared" si="4"/>
        <v>0</v>
      </c>
      <c r="S16" s="60">
        <f t="shared" si="4"/>
        <v>0</v>
      </c>
      <c r="T16" s="56">
        <f>SUM(T14:T15)</f>
        <v>0</v>
      </c>
      <c r="U16" s="60">
        <f>SUM(U14:U15)</f>
        <v>0</v>
      </c>
      <c r="V16" s="56">
        <f t="shared" si="5"/>
        <v>0</v>
      </c>
      <c r="W16" s="60">
        <f t="shared" si="5"/>
        <v>0</v>
      </c>
      <c r="X16" s="56">
        <f>X6</f>
        <v>0</v>
      </c>
      <c r="Y16" s="60">
        <f>SUM(Y14:Y15)</f>
        <v>0</v>
      </c>
      <c r="Z16" s="56">
        <f t="shared" si="6"/>
        <v>0</v>
      </c>
      <c r="AA16" s="56">
        <f t="shared" si="6"/>
        <v>0</v>
      </c>
    </row>
    <row r="17" spans="1:27" ht="18" x14ac:dyDescent="0.3">
      <c r="A17" s="52" t="s">
        <v>274</v>
      </c>
      <c r="B17" s="56">
        <f>B7</f>
        <v>409057.65</v>
      </c>
      <c r="C17" s="56"/>
      <c r="D17" s="56">
        <f>D7</f>
        <v>481275.15</v>
      </c>
      <c r="E17" s="56"/>
      <c r="F17" s="56">
        <f>F7</f>
        <v>456223.72</v>
      </c>
      <c r="G17" s="56"/>
      <c r="H17" s="56">
        <f>H7</f>
        <v>372186.09</v>
      </c>
      <c r="I17" s="56"/>
      <c r="J17" s="56">
        <f>J7</f>
        <v>423338.53</v>
      </c>
      <c r="K17" s="56"/>
      <c r="L17" s="56">
        <f>L7</f>
        <v>365248.7</v>
      </c>
      <c r="M17" s="56"/>
      <c r="N17" s="56">
        <f>N7</f>
        <v>0</v>
      </c>
      <c r="O17" s="56"/>
      <c r="P17" s="56">
        <f>P7</f>
        <v>0</v>
      </c>
      <c r="Q17" s="56"/>
      <c r="R17" s="56">
        <f>R7</f>
        <v>0</v>
      </c>
      <c r="S17" s="56"/>
      <c r="T17" s="56">
        <f>T7</f>
        <v>0</v>
      </c>
      <c r="U17" s="56"/>
      <c r="V17" s="56">
        <f>V7</f>
        <v>0</v>
      </c>
      <c r="W17" s="56"/>
      <c r="X17" s="56">
        <f>X7</f>
        <v>0</v>
      </c>
      <c r="Y17" s="56"/>
      <c r="Z17" s="61">
        <f t="shared" si="6"/>
        <v>0</v>
      </c>
      <c r="AA17" s="59">
        <f t="shared" si="6"/>
        <v>0</v>
      </c>
    </row>
    <row r="18" spans="1:27" ht="18" x14ac:dyDescent="0.35">
      <c r="A18" s="52" t="s">
        <v>276</v>
      </c>
      <c r="B18" s="62">
        <f>B8</f>
        <v>552791.65</v>
      </c>
      <c r="C18" s="71">
        <f>C8</f>
        <v>0.89162561576354682</v>
      </c>
      <c r="D18" s="62">
        <f>D8</f>
        <v>47551.779999999912</v>
      </c>
      <c r="E18" s="80">
        <f>E8</f>
        <v>0.91625615763546797</v>
      </c>
      <c r="F18" s="62">
        <f>F8</f>
        <v>-13102.299999999988</v>
      </c>
      <c r="G18" s="63">
        <f>G8</f>
        <v>0.9211822660098522</v>
      </c>
      <c r="H18" s="62">
        <f>H8</f>
        <v>106025.32999999996</v>
      </c>
      <c r="I18" s="71">
        <f>I16/203</f>
        <v>0.93103448275862066</v>
      </c>
      <c r="J18" s="64">
        <f>J8</f>
        <v>7816.1899999999441</v>
      </c>
      <c r="K18" s="63">
        <f>K16/203</f>
        <v>0.89655172413793105</v>
      </c>
      <c r="L18" s="64">
        <f>L8</f>
        <v>105908.76999999996</v>
      </c>
      <c r="M18" s="71">
        <f>M8</f>
        <v>0.88669950738916259</v>
      </c>
      <c r="N18" s="64">
        <f>N16-N17</f>
        <v>0</v>
      </c>
      <c r="O18" s="63">
        <f>O16/203</f>
        <v>0</v>
      </c>
      <c r="P18" s="108">
        <f>P8</f>
        <v>0</v>
      </c>
      <c r="Q18" s="71">
        <f>Q16/203</f>
        <v>0</v>
      </c>
      <c r="R18" s="108">
        <f>R8</f>
        <v>0</v>
      </c>
      <c r="S18" s="71">
        <f>S8</f>
        <v>0</v>
      </c>
      <c r="T18" s="64">
        <f>T16-T17</f>
        <v>0</v>
      </c>
      <c r="U18" s="63"/>
      <c r="V18" s="108">
        <f>V8</f>
        <v>0</v>
      </c>
      <c r="W18" s="63"/>
      <c r="X18" s="64">
        <f>X8</f>
        <v>0</v>
      </c>
      <c r="Y18" s="71"/>
      <c r="Z18" s="56">
        <f t="shared" si="6"/>
        <v>0</v>
      </c>
      <c r="AA18" s="95">
        <f t="shared" si="6"/>
        <v>0</v>
      </c>
    </row>
    <row r="19" spans="1:27" s="91" customFormat="1" ht="18" x14ac:dyDescent="0.35">
      <c r="D19" s="66"/>
      <c r="E19" s="125"/>
      <c r="F19" s="66"/>
      <c r="H19" s="92"/>
      <c r="I19" s="125"/>
      <c r="J19" s="66"/>
      <c r="Q19" s="92"/>
      <c r="R19" s="66"/>
      <c r="S19" s="92"/>
      <c r="T19" s="66"/>
      <c r="V19" s="93"/>
      <c r="W19" s="94"/>
      <c r="X19" s="93"/>
      <c r="Y19" s="94"/>
      <c r="Z19" s="126"/>
    </row>
    <row r="20" spans="1:27" s="91" customFormat="1" ht="18" x14ac:dyDescent="0.3">
      <c r="A20" s="92"/>
      <c r="B20" s="66"/>
      <c r="C20" s="66"/>
      <c r="D20" s="66"/>
      <c r="E20" s="125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7"/>
      <c r="AA20" s="67"/>
    </row>
    <row r="21" spans="1:27" s="91" customFormat="1" ht="18" x14ac:dyDescent="0.35">
      <c r="D21" s="127"/>
      <c r="F21" s="66"/>
      <c r="H21" s="127"/>
      <c r="I21" s="127"/>
      <c r="J21" s="66"/>
    </row>
    <row r="22" spans="1:27" s="91" customFormat="1" ht="18" x14ac:dyDescent="0.35">
      <c r="I22" s="128"/>
      <c r="J22" s="66"/>
    </row>
    <row r="23" spans="1:27" s="91" customFormat="1" ht="18" x14ac:dyDescent="0.35">
      <c r="I23" s="129"/>
      <c r="J23" s="66"/>
    </row>
    <row r="26" spans="1:27" x14ac:dyDescent="0.3">
      <c r="H26" s="65"/>
    </row>
  </sheetData>
  <pageMargins left="0.7" right="0.7" top="0.75" bottom="0.75" header="0.3" footer="0.3"/>
  <pageSetup orientation="portrait" r:id="rId1"/>
  <ignoredErrors>
    <ignoredError sqref="F8" evalError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C9A03-CE1F-48D8-9E36-496FE1001338}">
  <sheetPr filterMode="1"/>
  <dimension ref="B1:AC224"/>
  <sheetViews>
    <sheetView topLeftCell="A188" zoomScale="84" zoomScaleNormal="84" workbookViewId="0">
      <selection activeCell="D70" sqref="D70"/>
    </sheetView>
  </sheetViews>
  <sheetFormatPr baseColWidth="10" defaultColWidth="11.44140625" defaultRowHeight="14.4" x14ac:dyDescent="0.3"/>
  <cols>
    <col min="1" max="1" width="4.21875" customWidth="1"/>
    <col min="2" max="2" width="24.77734375" bestFit="1" customWidth="1"/>
    <col min="3" max="3" width="6.88671875" customWidth="1"/>
    <col min="4" max="4" width="83.88671875" bestFit="1" customWidth="1"/>
    <col min="5" max="5" width="26.109375" bestFit="1" customWidth="1"/>
    <col min="6" max="6" width="14.88671875" customWidth="1"/>
    <col min="7" max="9" width="11.44140625" hidden="1" customWidth="1"/>
    <col min="10" max="10" width="13.88671875" customWidth="1"/>
    <col min="11" max="13" width="11.44140625" hidden="1" customWidth="1"/>
    <col min="14" max="14" width="16.5546875" customWidth="1"/>
    <col min="15" max="15" width="6.88671875" customWidth="1"/>
    <col min="16" max="16" width="48.33203125" style="4" bestFit="1" customWidth="1"/>
    <col min="20" max="20" width="11.44140625" customWidth="1"/>
    <col min="21" max="21" width="14.44140625" customWidth="1"/>
    <col min="22" max="22" width="11.44140625" customWidth="1"/>
    <col min="29" max="29" width="17.5546875" customWidth="1"/>
  </cols>
  <sheetData>
    <row r="1" spans="2:16" ht="55.8" thickBot="1" x14ac:dyDescent="0.35">
      <c r="B1" s="298" t="s">
        <v>289</v>
      </c>
      <c r="C1" s="133" t="s">
        <v>0</v>
      </c>
      <c r="D1" s="299" t="s">
        <v>286</v>
      </c>
      <c r="E1" s="300" t="s">
        <v>514</v>
      </c>
      <c r="F1" s="301" t="s">
        <v>287</v>
      </c>
      <c r="G1" s="302" t="s">
        <v>300</v>
      </c>
      <c r="H1" s="302" t="s">
        <v>219</v>
      </c>
      <c r="I1" s="303"/>
      <c r="J1" s="301" t="s">
        <v>309</v>
      </c>
      <c r="K1" s="302" t="s">
        <v>299</v>
      </c>
      <c r="L1" s="302" t="s">
        <v>2</v>
      </c>
      <c r="M1" s="302" t="s">
        <v>3</v>
      </c>
      <c r="N1" s="304" t="s">
        <v>288</v>
      </c>
      <c r="O1" s="305" t="s">
        <v>290</v>
      </c>
      <c r="P1" s="306" t="s">
        <v>155</v>
      </c>
    </row>
    <row r="2" spans="2:16" x14ac:dyDescent="0.3">
      <c r="B2" s="154" t="s">
        <v>4</v>
      </c>
      <c r="C2" s="155">
        <v>1</v>
      </c>
      <c r="D2" s="156" t="s">
        <v>5</v>
      </c>
      <c r="E2" s="157">
        <v>1850</v>
      </c>
      <c r="F2" s="158"/>
      <c r="G2" s="159"/>
      <c r="H2" s="159"/>
      <c r="I2" s="159"/>
      <c r="J2" s="158"/>
      <c r="K2" s="159"/>
      <c r="L2" s="159"/>
      <c r="M2" s="159"/>
      <c r="N2" s="307">
        <f>F2+J2</f>
        <v>0</v>
      </c>
      <c r="O2" s="308" t="s">
        <v>202</v>
      </c>
      <c r="P2" s="309" t="s">
        <v>385</v>
      </c>
    </row>
    <row r="3" spans="2:16" hidden="1" x14ac:dyDescent="0.3">
      <c r="B3" s="147" t="s">
        <v>4</v>
      </c>
      <c r="C3" s="99">
        <v>2</v>
      </c>
      <c r="D3" s="101" t="s">
        <v>25</v>
      </c>
      <c r="E3" s="2" t="s">
        <v>6</v>
      </c>
      <c r="F3" s="3">
        <v>1000</v>
      </c>
      <c r="G3" s="102"/>
      <c r="H3" s="102"/>
      <c r="I3" s="102"/>
      <c r="J3" s="3"/>
      <c r="K3" s="102"/>
      <c r="L3" s="102"/>
      <c r="M3" s="102"/>
      <c r="N3" s="281">
        <f>F3</f>
        <v>1000</v>
      </c>
      <c r="O3" s="282" t="s">
        <v>202</v>
      </c>
      <c r="P3" s="310" t="s">
        <v>378</v>
      </c>
    </row>
    <row r="4" spans="2:16" x14ac:dyDescent="0.3">
      <c r="B4" s="148"/>
      <c r="C4" s="103"/>
      <c r="D4" s="103"/>
      <c r="E4" s="70"/>
      <c r="F4" s="98"/>
      <c r="G4" s="104"/>
      <c r="H4" s="104"/>
      <c r="I4" s="104"/>
      <c r="J4" s="98"/>
      <c r="K4" s="104"/>
      <c r="L4" s="104"/>
      <c r="M4" s="104"/>
      <c r="N4" s="283"/>
      <c r="O4" s="284"/>
      <c r="P4" s="284"/>
    </row>
    <row r="5" spans="2:16" x14ac:dyDescent="0.3">
      <c r="B5" s="147" t="s">
        <v>8</v>
      </c>
      <c r="C5" s="99">
        <v>2</v>
      </c>
      <c r="D5" s="101" t="s">
        <v>245</v>
      </c>
      <c r="E5" s="2">
        <v>1850</v>
      </c>
      <c r="F5" s="3"/>
      <c r="G5" s="102"/>
      <c r="H5" s="102"/>
      <c r="I5" s="102"/>
      <c r="J5" s="3"/>
      <c r="K5" s="102"/>
      <c r="L5" s="102"/>
      <c r="M5" s="102"/>
      <c r="N5" s="281"/>
      <c r="O5" s="282" t="s">
        <v>202</v>
      </c>
      <c r="P5" s="311" t="s">
        <v>385</v>
      </c>
    </row>
    <row r="6" spans="2:16" x14ac:dyDescent="0.3">
      <c r="B6" s="147" t="s">
        <v>8</v>
      </c>
      <c r="C6" s="99">
        <v>4</v>
      </c>
      <c r="D6" s="101" t="s">
        <v>9</v>
      </c>
      <c r="E6" s="2">
        <v>1850</v>
      </c>
      <c r="F6" s="3"/>
      <c r="G6" s="131"/>
      <c r="H6" s="102"/>
      <c r="I6" s="102"/>
      <c r="J6" s="3"/>
      <c r="K6" s="102"/>
      <c r="L6" s="102"/>
      <c r="M6" s="102"/>
      <c r="N6" s="281"/>
      <c r="O6" s="282" t="s">
        <v>202</v>
      </c>
      <c r="P6" s="311" t="s">
        <v>385</v>
      </c>
    </row>
    <row r="7" spans="2:16" hidden="1" x14ac:dyDescent="0.3">
      <c r="B7" s="147" t="s">
        <v>8</v>
      </c>
      <c r="C7" s="99">
        <v>6</v>
      </c>
      <c r="D7" s="101" t="s">
        <v>317</v>
      </c>
      <c r="E7" s="2" t="s">
        <v>6</v>
      </c>
      <c r="F7" s="3">
        <v>400</v>
      </c>
      <c r="G7" s="102"/>
      <c r="H7" s="102"/>
      <c r="I7" s="102"/>
      <c r="J7" s="3"/>
      <c r="K7" s="102"/>
      <c r="L7" s="102"/>
      <c r="M7" s="102"/>
      <c r="N7" s="281">
        <f>F7</f>
        <v>400</v>
      </c>
      <c r="O7" s="282" t="s">
        <v>478</v>
      </c>
      <c r="P7" s="311" t="s">
        <v>479</v>
      </c>
    </row>
    <row r="8" spans="2:16" x14ac:dyDescent="0.3">
      <c r="B8" s="147" t="s">
        <v>8</v>
      </c>
      <c r="C8" s="99">
        <v>8</v>
      </c>
      <c r="D8" s="101" t="s">
        <v>227</v>
      </c>
      <c r="E8" s="2">
        <v>1850</v>
      </c>
      <c r="F8" s="3"/>
      <c r="G8" s="102"/>
      <c r="H8" s="102"/>
      <c r="I8" s="102"/>
      <c r="J8" s="3"/>
      <c r="K8" s="102"/>
      <c r="L8" s="102"/>
      <c r="M8" s="102"/>
      <c r="N8" s="281"/>
      <c r="O8" s="282" t="s">
        <v>202</v>
      </c>
      <c r="P8" s="311" t="s">
        <v>385</v>
      </c>
    </row>
    <row r="9" spans="2:16" x14ac:dyDescent="0.3">
      <c r="B9" s="147" t="s">
        <v>8</v>
      </c>
      <c r="C9" s="99">
        <v>10</v>
      </c>
      <c r="D9" s="101" t="s">
        <v>10</v>
      </c>
      <c r="E9" s="2">
        <v>400</v>
      </c>
      <c r="F9" s="3"/>
      <c r="G9" s="102"/>
      <c r="H9" s="102"/>
      <c r="I9" s="102"/>
      <c r="J9" s="3"/>
      <c r="K9" s="102"/>
      <c r="L9" s="102"/>
      <c r="M9" s="102"/>
      <c r="N9" s="281">
        <f>F9</f>
        <v>0</v>
      </c>
      <c r="O9" s="282" t="s">
        <v>201</v>
      </c>
      <c r="P9" s="311" t="s">
        <v>480</v>
      </c>
    </row>
    <row r="10" spans="2:16" hidden="1" x14ac:dyDescent="0.3">
      <c r="B10" s="147" t="s">
        <v>8</v>
      </c>
      <c r="C10" s="99">
        <v>12</v>
      </c>
      <c r="D10" s="101" t="s">
        <v>196</v>
      </c>
      <c r="E10" s="2" t="s">
        <v>6</v>
      </c>
      <c r="F10" s="3"/>
      <c r="G10" s="102"/>
      <c r="H10" s="102"/>
      <c r="I10" s="102"/>
      <c r="J10" s="3"/>
      <c r="K10" s="102"/>
      <c r="L10" s="102"/>
      <c r="M10" s="102"/>
      <c r="N10" s="281"/>
      <c r="O10" s="282"/>
      <c r="P10" s="311" t="s">
        <v>375</v>
      </c>
    </row>
    <row r="11" spans="2:16" hidden="1" x14ac:dyDescent="0.3">
      <c r="B11" s="147" t="s">
        <v>8</v>
      </c>
      <c r="C11" s="99">
        <v>14</v>
      </c>
      <c r="D11" s="101" t="s">
        <v>236</v>
      </c>
      <c r="E11" s="2" t="s">
        <v>6</v>
      </c>
      <c r="F11" s="3"/>
      <c r="G11" s="102"/>
      <c r="H11" s="102"/>
      <c r="I11" s="102"/>
      <c r="J11" s="3"/>
      <c r="K11" s="102"/>
      <c r="L11" s="102"/>
      <c r="M11" s="102"/>
      <c r="N11" s="281">
        <f>F11+J11</f>
        <v>0</v>
      </c>
      <c r="O11" s="282" t="s">
        <v>376</v>
      </c>
      <c r="P11" s="311" t="s">
        <v>382</v>
      </c>
    </row>
    <row r="12" spans="2:16" x14ac:dyDescent="0.3">
      <c r="B12" s="147" t="s">
        <v>8</v>
      </c>
      <c r="C12" s="99">
        <v>16</v>
      </c>
      <c r="D12" s="101" t="s">
        <v>11</v>
      </c>
      <c r="E12" s="2">
        <v>1850</v>
      </c>
      <c r="F12" s="3"/>
      <c r="G12" s="102"/>
      <c r="H12" s="102"/>
      <c r="I12" s="102"/>
      <c r="J12" s="3"/>
      <c r="K12" s="102"/>
      <c r="L12" s="102"/>
      <c r="M12" s="102"/>
      <c r="N12" s="281"/>
      <c r="O12" s="282"/>
      <c r="P12" s="311" t="s">
        <v>385</v>
      </c>
    </row>
    <row r="13" spans="2:16" hidden="1" x14ac:dyDescent="0.3">
      <c r="B13" s="178" t="s">
        <v>8</v>
      </c>
      <c r="C13" s="179">
        <v>18</v>
      </c>
      <c r="D13" s="180" t="s">
        <v>12</v>
      </c>
      <c r="E13" s="181" t="s">
        <v>7</v>
      </c>
      <c r="F13" s="182">
        <v>1850</v>
      </c>
      <c r="G13" s="183"/>
      <c r="H13" s="183"/>
      <c r="I13" s="183"/>
      <c r="J13" s="182">
        <v>50</v>
      </c>
      <c r="K13" s="183"/>
      <c r="L13" s="183"/>
      <c r="M13" s="183"/>
      <c r="N13" s="285">
        <f>F13+J13</f>
        <v>1900</v>
      </c>
      <c r="O13" s="286"/>
      <c r="P13" s="312" t="s">
        <v>481</v>
      </c>
    </row>
    <row r="14" spans="2:16" hidden="1" x14ac:dyDescent="0.3">
      <c r="B14" s="147" t="s">
        <v>8</v>
      </c>
      <c r="C14" s="99">
        <v>20</v>
      </c>
      <c r="D14" s="101" t="s">
        <v>174</v>
      </c>
      <c r="E14" s="2" t="s">
        <v>6</v>
      </c>
      <c r="F14" s="3"/>
      <c r="G14" s="102"/>
      <c r="H14" s="102"/>
      <c r="I14" s="102"/>
      <c r="J14" s="3"/>
      <c r="K14" s="102"/>
      <c r="L14" s="102"/>
      <c r="M14" s="102"/>
      <c r="N14" s="281"/>
      <c r="O14" s="282"/>
      <c r="P14" s="311" t="s">
        <v>377</v>
      </c>
    </row>
    <row r="15" spans="2:16" hidden="1" x14ac:dyDescent="0.3">
      <c r="B15" s="147" t="s">
        <v>8</v>
      </c>
      <c r="C15" s="99">
        <v>22</v>
      </c>
      <c r="D15" s="101" t="s">
        <v>13</v>
      </c>
      <c r="E15" s="2" t="s">
        <v>6</v>
      </c>
      <c r="F15" s="3"/>
      <c r="G15" s="102"/>
      <c r="H15" s="102"/>
      <c r="I15" s="102"/>
      <c r="J15" s="3"/>
      <c r="K15" s="102"/>
      <c r="L15" s="102"/>
      <c r="M15" s="102"/>
      <c r="N15" s="281"/>
      <c r="O15" s="282"/>
      <c r="P15" s="311" t="s">
        <v>375</v>
      </c>
    </row>
    <row r="16" spans="2:16" x14ac:dyDescent="0.3">
      <c r="B16" s="147" t="s">
        <v>8</v>
      </c>
      <c r="C16" s="99">
        <v>24</v>
      </c>
      <c r="D16" s="101" t="s">
        <v>14</v>
      </c>
      <c r="E16" s="2">
        <v>1850</v>
      </c>
      <c r="F16" s="3"/>
      <c r="G16" s="102"/>
      <c r="H16" s="102"/>
      <c r="I16" s="102"/>
      <c r="J16" s="3"/>
      <c r="K16" s="102"/>
      <c r="L16" s="102"/>
      <c r="M16" s="102"/>
      <c r="N16" s="281">
        <f>F16</f>
        <v>0</v>
      </c>
      <c r="O16" s="282"/>
      <c r="P16" s="311" t="s">
        <v>385</v>
      </c>
    </row>
    <row r="17" spans="2:16" x14ac:dyDescent="0.3">
      <c r="B17" s="147" t="s">
        <v>8</v>
      </c>
      <c r="C17" s="99">
        <v>26</v>
      </c>
      <c r="D17" s="101" t="s">
        <v>246</v>
      </c>
      <c r="E17" s="2">
        <v>1850</v>
      </c>
      <c r="F17" s="3"/>
      <c r="G17" s="102"/>
      <c r="H17" s="102"/>
      <c r="I17" s="102"/>
      <c r="J17" s="3"/>
      <c r="K17" s="102"/>
      <c r="L17" s="102"/>
      <c r="M17" s="102"/>
      <c r="N17" s="281"/>
      <c r="O17" s="282"/>
      <c r="P17" s="311" t="s">
        <v>385</v>
      </c>
    </row>
    <row r="18" spans="2:16" x14ac:dyDescent="0.3">
      <c r="B18" s="147" t="s">
        <v>8</v>
      </c>
      <c r="C18" s="99">
        <v>28</v>
      </c>
      <c r="D18" s="101" t="s">
        <v>15</v>
      </c>
      <c r="E18" s="2">
        <v>1850</v>
      </c>
      <c r="F18" s="3"/>
      <c r="G18" s="102"/>
      <c r="H18" s="102"/>
      <c r="I18" s="102"/>
      <c r="J18" s="3"/>
      <c r="K18" s="102"/>
      <c r="L18" s="102"/>
      <c r="M18" s="102"/>
      <c r="N18" s="281"/>
      <c r="O18" s="282"/>
      <c r="P18" s="311" t="s">
        <v>385</v>
      </c>
    </row>
    <row r="19" spans="2:16" x14ac:dyDescent="0.3">
      <c r="B19" s="147" t="s">
        <v>8</v>
      </c>
      <c r="C19" s="99">
        <v>30</v>
      </c>
      <c r="D19" s="101" t="s">
        <v>16</v>
      </c>
      <c r="E19" s="2">
        <v>1850</v>
      </c>
      <c r="F19" s="3"/>
      <c r="G19" s="102"/>
      <c r="H19" s="102"/>
      <c r="I19" s="102"/>
      <c r="J19" s="3"/>
      <c r="K19" s="102"/>
      <c r="L19" s="102"/>
      <c r="M19" s="102"/>
      <c r="N19" s="281"/>
      <c r="O19" s="282"/>
      <c r="P19" s="311" t="s">
        <v>385</v>
      </c>
    </row>
    <row r="20" spans="2:16" x14ac:dyDescent="0.3">
      <c r="B20" s="147" t="s">
        <v>8</v>
      </c>
      <c r="C20" s="99">
        <v>32</v>
      </c>
      <c r="D20" s="101" t="s">
        <v>291</v>
      </c>
      <c r="E20" s="2">
        <v>1850</v>
      </c>
      <c r="F20" s="3"/>
      <c r="G20" s="102"/>
      <c r="H20" s="102"/>
      <c r="I20" s="102"/>
      <c r="J20" s="3"/>
      <c r="K20" s="102"/>
      <c r="L20" s="102"/>
      <c r="M20" s="102"/>
      <c r="N20" s="281"/>
      <c r="O20" s="282"/>
      <c r="P20" s="311" t="s">
        <v>385</v>
      </c>
    </row>
    <row r="21" spans="2:16" x14ac:dyDescent="0.3">
      <c r="B21" s="147" t="s">
        <v>8</v>
      </c>
      <c r="C21" s="99">
        <v>34</v>
      </c>
      <c r="D21" s="101" t="s">
        <v>318</v>
      </c>
      <c r="E21" s="2">
        <v>1900</v>
      </c>
      <c r="F21" s="3"/>
      <c r="G21" s="102"/>
      <c r="H21" s="102"/>
      <c r="I21" s="102"/>
      <c r="J21" s="3"/>
      <c r="K21" s="102"/>
      <c r="L21" s="102"/>
      <c r="M21" s="102"/>
      <c r="N21" s="281"/>
      <c r="O21" s="282"/>
      <c r="P21" s="311" t="s">
        <v>385</v>
      </c>
    </row>
    <row r="22" spans="2:16" x14ac:dyDescent="0.3">
      <c r="B22" s="147" t="s">
        <v>8</v>
      </c>
      <c r="C22" s="99">
        <v>36</v>
      </c>
      <c r="D22" s="101" t="s">
        <v>17</v>
      </c>
      <c r="E22" s="2">
        <v>1850</v>
      </c>
      <c r="F22" s="3"/>
      <c r="G22" s="102"/>
      <c r="H22" s="102"/>
      <c r="I22" s="102"/>
      <c r="J22" s="3"/>
      <c r="K22" s="102"/>
      <c r="L22" s="102"/>
      <c r="M22" s="102"/>
      <c r="N22" s="281"/>
      <c r="O22" s="282"/>
      <c r="P22" s="311" t="s">
        <v>385</v>
      </c>
    </row>
    <row r="23" spans="2:16" hidden="1" x14ac:dyDescent="0.3">
      <c r="B23" s="147" t="s">
        <v>8</v>
      </c>
      <c r="C23" s="99">
        <v>38</v>
      </c>
      <c r="D23" s="101" t="s">
        <v>18</v>
      </c>
      <c r="E23" s="2" t="s">
        <v>6</v>
      </c>
      <c r="F23" s="3">
        <v>1000</v>
      </c>
      <c r="G23" s="102"/>
      <c r="H23" s="102"/>
      <c r="I23" s="102"/>
      <c r="J23" s="3"/>
      <c r="K23" s="102"/>
      <c r="L23" s="102"/>
      <c r="M23" s="102"/>
      <c r="N23" s="281">
        <f>F23</f>
        <v>1000</v>
      </c>
      <c r="O23" s="282"/>
      <c r="P23" s="310" t="s">
        <v>378</v>
      </c>
    </row>
    <row r="24" spans="2:16" hidden="1" x14ac:dyDescent="0.3">
      <c r="B24" s="147" t="s">
        <v>8</v>
      </c>
      <c r="C24" s="99">
        <v>40</v>
      </c>
      <c r="D24" s="101" t="s">
        <v>19</v>
      </c>
      <c r="E24" s="2" t="s">
        <v>6</v>
      </c>
      <c r="F24" s="3">
        <v>1000</v>
      </c>
      <c r="G24" s="102"/>
      <c r="H24" s="102"/>
      <c r="I24" s="102"/>
      <c r="J24" s="3"/>
      <c r="K24" s="102"/>
      <c r="L24" s="102"/>
      <c r="M24" s="102"/>
      <c r="N24" s="281">
        <f>F24</f>
        <v>1000</v>
      </c>
      <c r="O24" s="282"/>
      <c r="P24" s="310" t="s">
        <v>378</v>
      </c>
    </row>
    <row r="25" spans="2:16" hidden="1" x14ac:dyDescent="0.3">
      <c r="B25" s="147" t="s">
        <v>8</v>
      </c>
      <c r="C25" s="99">
        <v>42</v>
      </c>
      <c r="D25" s="101" t="s">
        <v>20</v>
      </c>
      <c r="E25" s="2" t="s">
        <v>6</v>
      </c>
      <c r="F25" s="3"/>
      <c r="G25" s="102"/>
      <c r="H25" s="102"/>
      <c r="I25" s="102"/>
      <c r="J25" s="3"/>
      <c r="K25" s="102"/>
      <c r="L25" s="102"/>
      <c r="M25" s="102"/>
      <c r="N25" s="281"/>
      <c r="O25" s="282"/>
      <c r="P25" s="311" t="s">
        <v>367</v>
      </c>
    </row>
    <row r="26" spans="2:16" hidden="1" x14ac:dyDescent="0.3">
      <c r="B26" s="147" t="s">
        <v>8</v>
      </c>
      <c r="C26" s="99">
        <v>44</v>
      </c>
      <c r="D26" s="101" t="s">
        <v>203</v>
      </c>
      <c r="E26" s="2" t="s">
        <v>6</v>
      </c>
      <c r="F26" s="3">
        <v>1000</v>
      </c>
      <c r="G26" s="102"/>
      <c r="H26" s="102"/>
      <c r="I26" s="102"/>
      <c r="J26" s="3"/>
      <c r="K26" s="102"/>
      <c r="L26" s="102"/>
      <c r="M26" s="102"/>
      <c r="N26" s="281">
        <f>F26</f>
        <v>1000</v>
      </c>
      <c r="O26" s="282"/>
      <c r="P26" s="310" t="s">
        <v>378</v>
      </c>
    </row>
    <row r="27" spans="2:16" hidden="1" x14ac:dyDescent="0.3">
      <c r="B27" s="147" t="s">
        <v>8</v>
      </c>
      <c r="C27" s="99">
        <v>46</v>
      </c>
      <c r="D27" s="101" t="s">
        <v>277</v>
      </c>
      <c r="E27" s="2" t="s">
        <v>6</v>
      </c>
      <c r="F27" s="3"/>
      <c r="G27" s="102"/>
      <c r="H27" s="102"/>
      <c r="I27" s="102"/>
      <c r="J27" s="3"/>
      <c r="K27" s="102"/>
      <c r="L27" s="102"/>
      <c r="M27" s="102"/>
      <c r="N27" s="281">
        <f>F27+J27</f>
        <v>0</v>
      </c>
      <c r="O27" s="282"/>
      <c r="P27" s="311" t="s">
        <v>363</v>
      </c>
    </row>
    <row r="28" spans="2:16" hidden="1" x14ac:dyDescent="0.3">
      <c r="B28" s="147" t="s">
        <v>8</v>
      </c>
      <c r="C28" s="99">
        <v>48</v>
      </c>
      <c r="D28" s="101" t="s">
        <v>204</v>
      </c>
      <c r="E28" s="2" t="s">
        <v>6</v>
      </c>
      <c r="F28" s="3">
        <v>2000</v>
      </c>
      <c r="G28" s="102"/>
      <c r="H28" s="102"/>
      <c r="I28" s="102"/>
      <c r="J28" s="3"/>
      <c r="K28" s="102"/>
      <c r="L28" s="102"/>
      <c r="M28" s="102"/>
      <c r="N28" s="281">
        <f>F28+J28</f>
        <v>2000</v>
      </c>
      <c r="O28" s="282"/>
      <c r="P28" s="310" t="s">
        <v>364</v>
      </c>
    </row>
    <row r="29" spans="2:16" x14ac:dyDescent="0.3">
      <c r="B29" s="147" t="s">
        <v>8</v>
      </c>
      <c r="C29" s="99">
        <v>50</v>
      </c>
      <c r="D29" s="101" t="s">
        <v>22</v>
      </c>
      <c r="E29" s="2">
        <v>4000</v>
      </c>
      <c r="F29" s="3"/>
      <c r="G29" s="102"/>
      <c r="H29" s="102"/>
      <c r="I29" s="102"/>
      <c r="J29" s="3"/>
      <c r="K29" s="102"/>
      <c r="L29" s="102"/>
      <c r="M29" s="102"/>
      <c r="N29" s="281">
        <f>F29+J29</f>
        <v>0</v>
      </c>
      <c r="O29" s="282"/>
      <c r="P29" s="311" t="s">
        <v>482</v>
      </c>
    </row>
    <row r="30" spans="2:16" hidden="1" x14ac:dyDescent="0.3">
      <c r="B30" s="147" t="s">
        <v>8</v>
      </c>
      <c r="C30" s="99">
        <v>52</v>
      </c>
      <c r="D30" s="101" t="s">
        <v>23</v>
      </c>
      <c r="E30" s="2" t="s">
        <v>6</v>
      </c>
      <c r="F30" s="3"/>
      <c r="G30" s="102"/>
      <c r="H30" s="102"/>
      <c r="I30" s="102"/>
      <c r="J30" s="3"/>
      <c r="K30" s="102"/>
      <c r="L30" s="102"/>
      <c r="M30" s="102"/>
      <c r="N30" s="281"/>
      <c r="O30" s="282"/>
      <c r="P30" s="311" t="s">
        <v>483</v>
      </c>
    </row>
    <row r="31" spans="2:16" hidden="1" x14ac:dyDescent="0.3">
      <c r="B31" s="147" t="s">
        <v>8</v>
      </c>
      <c r="C31" s="99">
        <v>54</v>
      </c>
      <c r="D31" s="101" t="s">
        <v>237</v>
      </c>
      <c r="E31" s="2" t="s">
        <v>6</v>
      </c>
      <c r="F31" s="3"/>
      <c r="G31" s="102"/>
      <c r="H31" s="102"/>
      <c r="I31" s="102"/>
      <c r="J31" s="3"/>
      <c r="K31" s="102"/>
      <c r="L31" s="102"/>
      <c r="M31" s="102"/>
      <c r="N31" s="281">
        <f>F31</f>
        <v>0</v>
      </c>
      <c r="O31" s="282"/>
      <c r="P31" s="311" t="s">
        <v>366</v>
      </c>
    </row>
    <row r="32" spans="2:16" hidden="1" x14ac:dyDescent="0.3">
      <c r="B32" s="147" t="s">
        <v>8</v>
      </c>
      <c r="C32" s="99">
        <v>56</v>
      </c>
      <c r="D32" s="101" t="s">
        <v>24</v>
      </c>
      <c r="E32" s="2" t="s">
        <v>6</v>
      </c>
      <c r="F32" s="3">
        <v>1000</v>
      </c>
      <c r="G32" s="102"/>
      <c r="H32" s="102"/>
      <c r="I32" s="102"/>
      <c r="J32" s="3"/>
      <c r="K32" s="102"/>
      <c r="L32" s="102"/>
      <c r="M32" s="102"/>
      <c r="N32" s="281">
        <f>F32+J32</f>
        <v>1000</v>
      </c>
      <c r="O32" s="282"/>
      <c r="P32" s="310" t="s">
        <v>378</v>
      </c>
    </row>
    <row r="33" spans="2:29" hidden="1" x14ac:dyDescent="0.3">
      <c r="B33" s="147" t="s">
        <v>8</v>
      </c>
      <c r="C33" s="99">
        <v>58</v>
      </c>
      <c r="D33" s="101" t="s">
        <v>25</v>
      </c>
      <c r="E33" s="2" t="s">
        <v>6</v>
      </c>
      <c r="F33" s="3">
        <v>1000</v>
      </c>
      <c r="G33" s="102"/>
      <c r="H33" s="102"/>
      <c r="I33" s="102"/>
      <c r="J33" s="3"/>
      <c r="K33" s="102"/>
      <c r="L33" s="102"/>
      <c r="M33" s="102"/>
      <c r="N33" s="281">
        <f>F33</f>
        <v>1000</v>
      </c>
      <c r="O33" s="282"/>
      <c r="P33" s="310" t="s">
        <v>378</v>
      </c>
    </row>
    <row r="34" spans="2:29" hidden="1" x14ac:dyDescent="0.3">
      <c r="B34" s="147" t="s">
        <v>8</v>
      </c>
      <c r="C34" s="99">
        <v>60</v>
      </c>
      <c r="D34" s="101" t="s">
        <v>26</v>
      </c>
      <c r="E34" s="2" t="s">
        <v>6</v>
      </c>
      <c r="F34" s="3">
        <v>1000</v>
      </c>
      <c r="G34" s="102"/>
      <c r="H34" s="102"/>
      <c r="I34" s="102"/>
      <c r="J34" s="3"/>
      <c r="K34" s="102"/>
      <c r="L34" s="102"/>
      <c r="M34" s="102"/>
      <c r="N34" s="281">
        <f>F34</f>
        <v>1000</v>
      </c>
      <c r="O34" s="282"/>
      <c r="P34" s="310" t="s">
        <v>378</v>
      </c>
    </row>
    <row r="35" spans="2:29" x14ac:dyDescent="0.3">
      <c r="B35" s="148"/>
      <c r="C35" s="103"/>
      <c r="D35" s="103"/>
      <c r="E35" s="70"/>
      <c r="F35" s="98"/>
      <c r="G35" s="104"/>
      <c r="H35" s="104"/>
      <c r="I35" s="104"/>
      <c r="J35" s="98"/>
      <c r="K35" s="104"/>
      <c r="L35" s="104"/>
      <c r="M35" s="104"/>
      <c r="N35" s="283"/>
      <c r="O35" s="284"/>
      <c r="P35" s="284"/>
    </row>
    <row r="36" spans="2:29" hidden="1" x14ac:dyDescent="0.3">
      <c r="B36" s="147" t="s">
        <v>27</v>
      </c>
      <c r="C36" s="99" t="s">
        <v>28</v>
      </c>
      <c r="D36" s="101" t="s">
        <v>29</v>
      </c>
      <c r="E36" s="2" t="s">
        <v>6</v>
      </c>
      <c r="F36" s="3">
        <v>1000</v>
      </c>
      <c r="G36" s="102"/>
      <c r="H36" s="102"/>
      <c r="I36" s="102"/>
      <c r="J36" s="3"/>
      <c r="K36" s="102"/>
      <c r="L36" s="102"/>
      <c r="M36" s="102"/>
      <c r="N36" s="281">
        <f>F36+J36</f>
        <v>1000</v>
      </c>
      <c r="O36" s="282"/>
      <c r="P36" s="310" t="s">
        <v>378</v>
      </c>
      <c r="U36" s="115"/>
      <c r="V36" s="132"/>
      <c r="W36" s="132"/>
      <c r="X36" s="132"/>
      <c r="Y36" s="115"/>
      <c r="Z36" s="132"/>
      <c r="AA36" s="132"/>
      <c r="AB36" s="132"/>
      <c r="AC36" s="69"/>
    </row>
    <row r="37" spans="2:29" hidden="1" x14ac:dyDescent="0.3">
      <c r="B37" s="178" t="s">
        <v>27</v>
      </c>
      <c r="C37" s="179" t="s">
        <v>30</v>
      </c>
      <c r="D37" s="180" t="s">
        <v>31</v>
      </c>
      <c r="E37" s="181" t="s">
        <v>7</v>
      </c>
      <c r="F37" s="182">
        <v>10900</v>
      </c>
      <c r="G37" s="183"/>
      <c r="H37" s="183"/>
      <c r="I37" s="183"/>
      <c r="J37" s="182">
        <v>1050</v>
      </c>
      <c r="K37" s="183"/>
      <c r="L37" s="183"/>
      <c r="M37" s="183"/>
      <c r="N37" s="285">
        <f>F37+J37</f>
        <v>11950</v>
      </c>
      <c r="O37" s="286"/>
      <c r="P37" s="312" t="s">
        <v>484</v>
      </c>
    </row>
    <row r="38" spans="2:29" hidden="1" x14ac:dyDescent="0.3">
      <c r="B38" s="147" t="s">
        <v>27</v>
      </c>
      <c r="C38" s="99">
        <v>2</v>
      </c>
      <c r="D38" s="101" t="s">
        <v>32</v>
      </c>
      <c r="E38" s="2" t="s">
        <v>6</v>
      </c>
      <c r="F38" s="3"/>
      <c r="G38" s="102"/>
      <c r="H38" s="102"/>
      <c r="I38" s="102"/>
      <c r="J38" s="3"/>
      <c r="K38" s="102"/>
      <c r="L38" s="102"/>
      <c r="M38" s="102"/>
      <c r="N38" s="281"/>
      <c r="O38" s="282"/>
      <c r="P38" s="311" t="s">
        <v>375</v>
      </c>
      <c r="V38" s="4"/>
      <c r="W38" s="4"/>
      <c r="X38" s="4"/>
      <c r="Y38" s="4"/>
      <c r="Z38" s="4"/>
    </row>
    <row r="39" spans="2:29" x14ac:dyDescent="0.3">
      <c r="B39" s="147" t="s">
        <v>27</v>
      </c>
      <c r="C39" s="99" t="s">
        <v>33</v>
      </c>
      <c r="D39" s="313" t="s">
        <v>228</v>
      </c>
      <c r="E39" s="2">
        <v>1850</v>
      </c>
      <c r="F39" s="41"/>
      <c r="G39" s="102"/>
      <c r="H39" s="102"/>
      <c r="I39" s="102"/>
      <c r="J39" s="3"/>
      <c r="K39" s="102"/>
      <c r="L39" s="102"/>
      <c r="M39" s="102"/>
      <c r="N39" s="281">
        <f>F39+J39</f>
        <v>0</v>
      </c>
      <c r="O39" s="282"/>
      <c r="P39" s="311" t="s">
        <v>385</v>
      </c>
      <c r="V39" s="4"/>
      <c r="W39" s="4"/>
      <c r="X39" s="4"/>
      <c r="Y39" s="4"/>
      <c r="Z39" s="4"/>
    </row>
    <row r="40" spans="2:29" x14ac:dyDescent="0.3">
      <c r="B40" s="147" t="s">
        <v>27</v>
      </c>
      <c r="C40" s="99" t="s">
        <v>34</v>
      </c>
      <c r="D40" s="101" t="s">
        <v>35</v>
      </c>
      <c r="E40" s="2">
        <v>1850</v>
      </c>
      <c r="F40" s="3"/>
      <c r="G40" s="102"/>
      <c r="H40" s="102"/>
      <c r="I40" s="102"/>
      <c r="J40" s="3"/>
      <c r="K40" s="102"/>
      <c r="L40" s="102"/>
      <c r="M40" s="102"/>
      <c r="N40" s="281">
        <f t="shared" ref="N40:N41" si="0">F40+J40</f>
        <v>0</v>
      </c>
      <c r="O40" s="282"/>
      <c r="P40" s="311" t="s">
        <v>385</v>
      </c>
      <c r="V40" s="4"/>
      <c r="W40" s="4"/>
      <c r="X40" s="4"/>
      <c r="Y40" s="4"/>
      <c r="Z40" s="4"/>
    </row>
    <row r="41" spans="2:29" hidden="1" x14ac:dyDescent="0.3">
      <c r="B41" s="178" t="s">
        <v>27</v>
      </c>
      <c r="C41" s="179">
        <v>4</v>
      </c>
      <c r="D41" s="180" t="s">
        <v>36</v>
      </c>
      <c r="E41" s="181" t="s">
        <v>7</v>
      </c>
      <c r="F41" s="182">
        <v>3700</v>
      </c>
      <c r="G41" s="183"/>
      <c r="H41" s="183"/>
      <c r="I41" s="183"/>
      <c r="J41" s="182">
        <v>150</v>
      </c>
      <c r="K41" s="183"/>
      <c r="L41" s="183"/>
      <c r="M41" s="183"/>
      <c r="N41" s="285">
        <f t="shared" si="0"/>
        <v>3850</v>
      </c>
      <c r="O41" s="286"/>
      <c r="P41" s="312" t="s">
        <v>485</v>
      </c>
      <c r="Q41" s="4"/>
      <c r="V41" s="4"/>
      <c r="W41" s="4"/>
      <c r="X41" s="4"/>
      <c r="Y41" s="4"/>
      <c r="Z41" s="4"/>
    </row>
    <row r="42" spans="2:29" hidden="1" x14ac:dyDescent="0.3">
      <c r="B42" s="147" t="s">
        <v>27</v>
      </c>
      <c r="C42" s="99" t="s">
        <v>37</v>
      </c>
      <c r="D42" s="101" t="s">
        <v>38</v>
      </c>
      <c r="E42" s="2" t="s">
        <v>6</v>
      </c>
      <c r="F42" s="3"/>
      <c r="G42" s="102"/>
      <c r="H42" s="102"/>
      <c r="I42" s="102"/>
      <c r="J42" s="3"/>
      <c r="K42" s="102"/>
      <c r="L42" s="102"/>
      <c r="M42" s="102"/>
      <c r="N42" s="281"/>
      <c r="O42" s="282"/>
      <c r="P42" s="311" t="s">
        <v>382</v>
      </c>
      <c r="V42" s="68"/>
      <c r="W42" s="68"/>
      <c r="X42" s="68"/>
      <c r="Y42" s="4"/>
      <c r="Z42" s="4"/>
    </row>
    <row r="43" spans="2:29" x14ac:dyDescent="0.3">
      <c r="B43" s="147" t="s">
        <v>27</v>
      </c>
      <c r="C43" s="99" t="s">
        <v>39</v>
      </c>
      <c r="D43" s="101" t="s">
        <v>40</v>
      </c>
      <c r="E43" s="2">
        <v>1850</v>
      </c>
      <c r="F43" s="3"/>
      <c r="G43" s="102"/>
      <c r="H43" s="102"/>
      <c r="I43" s="102"/>
      <c r="J43" s="3"/>
      <c r="K43" s="102"/>
      <c r="L43" s="102"/>
      <c r="M43" s="102"/>
      <c r="N43" s="281">
        <f>F43</f>
        <v>0</v>
      </c>
      <c r="O43" s="282"/>
      <c r="P43" s="311" t="s">
        <v>385</v>
      </c>
      <c r="V43" s="68"/>
      <c r="W43" s="68"/>
      <c r="X43" s="68"/>
      <c r="Y43" s="4"/>
      <c r="Z43" s="4"/>
    </row>
    <row r="44" spans="2:29" x14ac:dyDescent="0.3">
      <c r="B44" s="147" t="s">
        <v>27</v>
      </c>
      <c r="C44" s="99">
        <v>6</v>
      </c>
      <c r="D44" s="101" t="s">
        <v>41</v>
      </c>
      <c r="E44" s="2">
        <v>1850</v>
      </c>
      <c r="F44" s="3"/>
      <c r="G44" s="102"/>
      <c r="H44" s="102"/>
      <c r="I44" s="102"/>
      <c r="J44" s="3"/>
      <c r="K44" s="102"/>
      <c r="L44" s="102"/>
      <c r="M44" s="102"/>
      <c r="N44" s="281"/>
      <c r="O44" s="282"/>
      <c r="P44" s="311" t="s">
        <v>385</v>
      </c>
      <c r="V44" s="68"/>
      <c r="W44" s="68"/>
      <c r="X44" s="68"/>
      <c r="Y44" s="4"/>
      <c r="Z44" s="4"/>
    </row>
    <row r="45" spans="2:29" hidden="1" x14ac:dyDescent="0.3">
      <c r="B45" s="147" t="s">
        <v>27</v>
      </c>
      <c r="C45" s="99" t="s">
        <v>42</v>
      </c>
      <c r="D45" s="101" t="s">
        <v>43</v>
      </c>
      <c r="E45" s="2" t="s">
        <v>6</v>
      </c>
      <c r="F45" s="3"/>
      <c r="G45" s="102"/>
      <c r="H45" s="102"/>
      <c r="I45" s="102"/>
      <c r="J45" s="3"/>
      <c r="K45" s="102"/>
      <c r="L45" s="102"/>
      <c r="M45" s="102"/>
      <c r="N45" s="281">
        <f>F45</f>
        <v>0</v>
      </c>
      <c r="O45" s="282"/>
      <c r="P45" s="311" t="s">
        <v>366</v>
      </c>
      <c r="V45" s="68"/>
      <c r="W45" s="68"/>
      <c r="X45" s="68"/>
      <c r="Y45" s="4"/>
      <c r="Z45" s="4"/>
    </row>
    <row r="46" spans="2:29" x14ac:dyDescent="0.3">
      <c r="B46" s="147" t="s">
        <v>27</v>
      </c>
      <c r="C46" s="99" t="s">
        <v>44</v>
      </c>
      <c r="D46" s="101" t="s">
        <v>45</v>
      </c>
      <c r="E46" s="2">
        <v>5550</v>
      </c>
      <c r="F46" s="3"/>
      <c r="G46" s="102"/>
      <c r="H46" s="102"/>
      <c r="I46" s="102"/>
      <c r="J46" s="3"/>
      <c r="K46" s="102"/>
      <c r="L46" s="102"/>
      <c r="M46" s="102"/>
      <c r="N46" s="281">
        <f>F46+J46</f>
        <v>0</v>
      </c>
      <c r="O46" s="282"/>
      <c r="P46" s="311" t="s">
        <v>486</v>
      </c>
      <c r="V46" s="68"/>
      <c r="W46" s="68"/>
      <c r="X46" s="68"/>
      <c r="Y46" s="4"/>
      <c r="Z46" s="4"/>
    </row>
    <row r="47" spans="2:29" x14ac:dyDescent="0.3">
      <c r="B47" s="147" t="s">
        <v>27</v>
      </c>
      <c r="C47" s="99">
        <v>8</v>
      </c>
      <c r="D47" s="101" t="s">
        <v>46</v>
      </c>
      <c r="E47" s="2">
        <v>1850</v>
      </c>
      <c r="F47" s="3"/>
      <c r="G47" s="102"/>
      <c r="H47" s="102"/>
      <c r="I47" s="102"/>
      <c r="J47" s="3"/>
      <c r="K47" s="102"/>
      <c r="L47" s="102"/>
      <c r="M47" s="102"/>
      <c r="N47" s="281"/>
      <c r="O47" s="282"/>
      <c r="P47" s="311" t="s">
        <v>385</v>
      </c>
      <c r="V47" s="68"/>
      <c r="W47" s="68"/>
      <c r="X47" s="68"/>
      <c r="Y47" s="4"/>
      <c r="Z47" s="4"/>
    </row>
    <row r="48" spans="2:29" hidden="1" x14ac:dyDescent="0.3">
      <c r="B48" s="147" t="s">
        <v>27</v>
      </c>
      <c r="C48" s="99">
        <v>9</v>
      </c>
      <c r="D48" s="101" t="s">
        <v>220</v>
      </c>
      <c r="E48" s="2" t="s">
        <v>6</v>
      </c>
      <c r="F48" s="3"/>
      <c r="G48" s="102"/>
      <c r="H48" s="102"/>
      <c r="I48" s="102"/>
      <c r="J48" s="3"/>
      <c r="K48" s="102"/>
      <c r="L48" s="102"/>
      <c r="M48" s="102"/>
      <c r="N48" s="281"/>
      <c r="O48" s="282"/>
      <c r="P48" s="311" t="s">
        <v>375</v>
      </c>
      <c r="V48" s="69"/>
      <c r="W48" s="69"/>
      <c r="X48" s="69"/>
      <c r="Y48" s="4"/>
      <c r="Z48" s="4"/>
    </row>
    <row r="49" spans="2:24" x14ac:dyDescent="0.3">
      <c r="B49" s="147" t="s">
        <v>27</v>
      </c>
      <c r="C49" s="99">
        <v>10</v>
      </c>
      <c r="D49" s="101" t="s">
        <v>47</v>
      </c>
      <c r="E49" s="2">
        <v>1850</v>
      </c>
      <c r="F49" s="3"/>
      <c r="G49" s="102"/>
      <c r="H49" s="102"/>
      <c r="I49" s="102"/>
      <c r="J49" s="3"/>
      <c r="K49" s="102"/>
      <c r="L49" s="102"/>
      <c r="M49" s="102"/>
      <c r="N49" s="281"/>
      <c r="O49" s="282"/>
      <c r="P49" s="311" t="s">
        <v>385</v>
      </c>
      <c r="W49" s="69"/>
      <c r="X49" s="69"/>
    </row>
    <row r="50" spans="2:24" x14ac:dyDescent="0.3">
      <c r="B50" s="147" t="s">
        <v>27</v>
      </c>
      <c r="C50" s="99">
        <v>11</v>
      </c>
      <c r="D50" s="101" t="s">
        <v>221</v>
      </c>
      <c r="E50" s="2">
        <v>7750</v>
      </c>
      <c r="F50" s="3"/>
      <c r="G50" s="102"/>
      <c r="H50" s="102"/>
      <c r="I50" s="102"/>
      <c r="J50" s="3"/>
      <c r="K50" s="102"/>
      <c r="L50" s="102"/>
      <c r="M50" s="102"/>
      <c r="N50" s="281">
        <f>F50</f>
        <v>0</v>
      </c>
      <c r="O50" s="282"/>
      <c r="P50" s="311" t="s">
        <v>487</v>
      </c>
    </row>
    <row r="51" spans="2:24" x14ac:dyDescent="0.3">
      <c r="B51" s="147" t="s">
        <v>27</v>
      </c>
      <c r="C51" s="99">
        <v>12</v>
      </c>
      <c r="D51" s="101" t="s">
        <v>48</v>
      </c>
      <c r="E51" s="2">
        <v>1850</v>
      </c>
      <c r="F51" s="3"/>
      <c r="G51" s="102"/>
      <c r="H51" s="102"/>
      <c r="I51" s="102"/>
      <c r="J51" s="3"/>
      <c r="K51" s="102"/>
      <c r="L51" s="102"/>
      <c r="M51" s="102"/>
      <c r="N51" s="281"/>
      <c r="O51" s="282"/>
      <c r="P51" s="311" t="s">
        <v>385</v>
      </c>
    </row>
    <row r="52" spans="2:24" x14ac:dyDescent="0.3">
      <c r="B52" s="160" t="s">
        <v>27</v>
      </c>
      <c r="C52" s="110">
        <v>13</v>
      </c>
      <c r="D52" s="111" t="s">
        <v>49</v>
      </c>
      <c r="E52" s="112">
        <v>20586</v>
      </c>
      <c r="F52" s="205"/>
      <c r="G52" s="183"/>
      <c r="H52" s="183"/>
      <c r="I52" s="183"/>
      <c r="J52" s="205"/>
      <c r="K52" s="182"/>
      <c r="L52" s="182"/>
      <c r="M52" s="182"/>
      <c r="N52" s="165">
        <f>F52+J52</f>
        <v>0</v>
      </c>
      <c r="O52" s="315"/>
      <c r="P52" s="316" t="s">
        <v>488</v>
      </c>
    </row>
    <row r="53" spans="2:24" x14ac:dyDescent="0.3">
      <c r="B53" s="147" t="s">
        <v>27</v>
      </c>
      <c r="C53" s="99">
        <v>14</v>
      </c>
      <c r="D53" s="101" t="s">
        <v>50</v>
      </c>
      <c r="E53" s="2">
        <v>1850</v>
      </c>
      <c r="F53" s="3"/>
      <c r="G53" s="102"/>
      <c r="H53" s="102"/>
      <c r="I53" s="102"/>
      <c r="J53" s="3"/>
      <c r="K53" s="102"/>
      <c r="L53" s="102"/>
      <c r="M53" s="102"/>
      <c r="N53" s="281"/>
      <c r="O53" s="282"/>
      <c r="P53" s="311" t="s">
        <v>385</v>
      </c>
    </row>
    <row r="54" spans="2:24" x14ac:dyDescent="0.3">
      <c r="B54" s="147" t="s">
        <v>27</v>
      </c>
      <c r="C54" s="99">
        <v>15</v>
      </c>
      <c r="D54" s="101" t="s">
        <v>215</v>
      </c>
      <c r="E54" s="2">
        <v>1874.65</v>
      </c>
      <c r="F54" s="3"/>
      <c r="G54" s="102"/>
      <c r="H54" s="102"/>
      <c r="I54" s="102"/>
      <c r="J54" s="3"/>
      <c r="K54" s="102"/>
      <c r="L54" s="102"/>
      <c r="M54" s="102"/>
      <c r="N54" s="281">
        <f>F54+J54</f>
        <v>0</v>
      </c>
      <c r="O54" s="282"/>
      <c r="P54" s="311" t="s">
        <v>385</v>
      </c>
    </row>
    <row r="55" spans="2:24" x14ac:dyDescent="0.3">
      <c r="B55" s="160" t="s">
        <v>27</v>
      </c>
      <c r="C55" s="110">
        <v>16</v>
      </c>
      <c r="D55" s="111" t="s">
        <v>222</v>
      </c>
      <c r="E55" s="112">
        <v>10508</v>
      </c>
      <c r="F55" s="205">
        <v>34224.400000000001</v>
      </c>
      <c r="G55" s="183"/>
      <c r="H55" s="183"/>
      <c r="I55" s="183"/>
      <c r="J55" s="205"/>
      <c r="K55" s="183"/>
      <c r="L55" s="183"/>
      <c r="M55" s="183"/>
      <c r="N55" s="165">
        <f>F55</f>
        <v>34224.400000000001</v>
      </c>
      <c r="O55" s="315"/>
      <c r="P55" s="316" t="s">
        <v>489</v>
      </c>
      <c r="Q55" s="45"/>
    </row>
    <row r="56" spans="2:24" hidden="1" x14ac:dyDescent="0.3">
      <c r="B56" s="178" t="s">
        <v>27</v>
      </c>
      <c r="C56" s="179">
        <v>17</v>
      </c>
      <c r="D56" s="180" t="s">
        <v>339</v>
      </c>
      <c r="E56" s="181" t="s">
        <v>7</v>
      </c>
      <c r="F56" s="182">
        <v>3700</v>
      </c>
      <c r="G56" s="183"/>
      <c r="H56" s="183"/>
      <c r="I56" s="183"/>
      <c r="J56" s="182">
        <v>150</v>
      </c>
      <c r="K56" s="183"/>
      <c r="L56" s="183"/>
      <c r="M56" s="183"/>
      <c r="N56" s="285">
        <f>F56+J56</f>
        <v>3850</v>
      </c>
      <c r="O56" s="286"/>
      <c r="P56" s="312" t="s">
        <v>485</v>
      </c>
    </row>
    <row r="57" spans="2:24" hidden="1" x14ac:dyDescent="0.3">
      <c r="B57" s="147" t="s">
        <v>27</v>
      </c>
      <c r="C57" s="99">
        <v>18</v>
      </c>
      <c r="D57" s="101" t="s">
        <v>205</v>
      </c>
      <c r="E57" s="2" t="s">
        <v>6</v>
      </c>
      <c r="F57" s="3"/>
      <c r="G57" s="102"/>
      <c r="H57" s="102"/>
      <c r="I57" s="102"/>
      <c r="J57" s="3"/>
      <c r="K57" s="102"/>
      <c r="L57" s="102"/>
      <c r="M57" s="102"/>
      <c r="N57" s="281"/>
      <c r="O57" s="282" t="s">
        <v>201</v>
      </c>
      <c r="P57" s="311" t="s">
        <v>365</v>
      </c>
    </row>
    <row r="58" spans="2:24" x14ac:dyDescent="0.3">
      <c r="B58" s="147" t="s">
        <v>27</v>
      </c>
      <c r="C58" s="99">
        <v>19</v>
      </c>
      <c r="D58" s="101" t="s">
        <v>51</v>
      </c>
      <c r="E58" s="2">
        <v>1850</v>
      </c>
      <c r="F58" s="3"/>
      <c r="G58" s="102"/>
      <c r="H58" s="102"/>
      <c r="I58" s="102"/>
      <c r="J58" s="3"/>
      <c r="K58" s="102"/>
      <c r="L58" s="102"/>
      <c r="M58" s="102"/>
      <c r="N58" s="281"/>
      <c r="O58" s="282"/>
      <c r="P58" s="311" t="s">
        <v>385</v>
      </c>
    </row>
    <row r="59" spans="2:24" x14ac:dyDescent="0.3">
      <c r="B59" s="160" t="s">
        <v>27</v>
      </c>
      <c r="C59" s="110">
        <v>20</v>
      </c>
      <c r="D59" s="111" t="s">
        <v>52</v>
      </c>
      <c r="E59" s="112">
        <v>7500</v>
      </c>
      <c r="F59" s="205">
        <v>28700.74</v>
      </c>
      <c r="G59" s="183"/>
      <c r="H59" s="183"/>
      <c r="I59" s="183"/>
      <c r="J59" s="205"/>
      <c r="K59" s="183"/>
      <c r="L59" s="183"/>
      <c r="M59" s="183"/>
      <c r="N59" s="165">
        <f>F59</f>
        <v>28700.74</v>
      </c>
      <c r="O59" s="315"/>
      <c r="P59" s="316" t="s">
        <v>346</v>
      </c>
    </row>
    <row r="60" spans="2:24" hidden="1" x14ac:dyDescent="0.3">
      <c r="B60" s="178" t="s">
        <v>27</v>
      </c>
      <c r="C60" s="179">
        <v>21</v>
      </c>
      <c r="D60" s="180" t="s">
        <v>53</v>
      </c>
      <c r="E60" s="181" t="s">
        <v>7</v>
      </c>
      <c r="F60" s="182">
        <v>1850</v>
      </c>
      <c r="G60" s="183"/>
      <c r="H60" s="183"/>
      <c r="I60" s="183"/>
      <c r="J60" s="182">
        <v>50</v>
      </c>
      <c r="K60" s="183"/>
      <c r="L60" s="183"/>
      <c r="M60" s="183"/>
      <c r="N60" s="285">
        <f>F60+J60</f>
        <v>1900</v>
      </c>
      <c r="O60" s="286"/>
      <c r="P60" s="312" t="s">
        <v>481</v>
      </c>
    </row>
    <row r="61" spans="2:24" x14ac:dyDescent="0.3">
      <c r="B61" s="147" t="s">
        <v>27</v>
      </c>
      <c r="C61" s="99">
        <v>22</v>
      </c>
      <c r="D61" s="101" t="s">
        <v>54</v>
      </c>
      <c r="E61" s="2">
        <v>1850</v>
      </c>
      <c r="F61" s="3"/>
      <c r="G61" s="102"/>
      <c r="H61" s="102"/>
      <c r="I61" s="102"/>
      <c r="J61" s="3"/>
      <c r="K61" s="102"/>
      <c r="L61" s="102"/>
      <c r="M61" s="102"/>
      <c r="N61" s="281">
        <f>F61+J61</f>
        <v>0</v>
      </c>
      <c r="O61" s="282"/>
      <c r="P61" s="311" t="s">
        <v>385</v>
      </c>
    </row>
    <row r="62" spans="2:24" x14ac:dyDescent="0.3">
      <c r="B62" s="147" t="s">
        <v>27</v>
      </c>
      <c r="C62" s="99">
        <v>23</v>
      </c>
      <c r="D62" s="101" t="s">
        <v>55</v>
      </c>
      <c r="E62" s="2">
        <v>3750</v>
      </c>
      <c r="F62" s="3"/>
      <c r="G62" s="102"/>
      <c r="H62" s="102"/>
      <c r="I62" s="102"/>
      <c r="J62" s="3"/>
      <c r="K62" s="102"/>
      <c r="L62" s="102"/>
      <c r="M62" s="102"/>
      <c r="N62" s="281">
        <f>F62+J62</f>
        <v>0</v>
      </c>
      <c r="O62" s="282"/>
      <c r="P62" s="311" t="s">
        <v>379</v>
      </c>
    </row>
    <row r="63" spans="2:24" hidden="1" x14ac:dyDescent="0.3">
      <c r="B63" s="178" t="s">
        <v>27</v>
      </c>
      <c r="C63" s="179">
        <v>24</v>
      </c>
      <c r="D63" s="180" t="s">
        <v>56</v>
      </c>
      <c r="E63" s="181" t="s">
        <v>7</v>
      </c>
      <c r="F63" s="182">
        <v>7400</v>
      </c>
      <c r="G63" s="183"/>
      <c r="H63" s="183"/>
      <c r="I63" s="183"/>
      <c r="J63" s="182">
        <v>500</v>
      </c>
      <c r="K63" s="183"/>
      <c r="L63" s="183"/>
      <c r="M63" s="183"/>
      <c r="N63" s="285">
        <f>F63+J63</f>
        <v>7900</v>
      </c>
      <c r="O63" s="286"/>
      <c r="P63" s="312" t="s">
        <v>490</v>
      </c>
    </row>
    <row r="64" spans="2:24" x14ac:dyDescent="0.3">
      <c r="B64" s="147" t="s">
        <v>27</v>
      </c>
      <c r="C64" s="99">
        <v>25</v>
      </c>
      <c r="D64" s="101" t="s">
        <v>57</v>
      </c>
      <c r="E64" s="2">
        <v>1850</v>
      </c>
      <c r="F64" s="3"/>
      <c r="G64" s="102"/>
      <c r="H64" s="102"/>
      <c r="I64" s="102"/>
      <c r="J64" s="3"/>
      <c r="K64" s="102"/>
      <c r="L64" s="102"/>
      <c r="M64" s="102"/>
      <c r="N64" s="281"/>
      <c r="O64" s="282"/>
      <c r="P64" s="311" t="s">
        <v>385</v>
      </c>
    </row>
    <row r="65" spans="2:16" x14ac:dyDescent="0.3">
      <c r="B65" s="147" t="s">
        <v>27</v>
      </c>
      <c r="C65" s="99">
        <v>26</v>
      </c>
      <c r="D65" s="101" t="s">
        <v>58</v>
      </c>
      <c r="E65" s="2">
        <v>1850</v>
      </c>
      <c r="F65" s="3"/>
      <c r="G65" s="102"/>
      <c r="H65" s="102"/>
      <c r="I65" s="102"/>
      <c r="J65" s="3"/>
      <c r="K65" s="102"/>
      <c r="L65" s="102"/>
      <c r="M65" s="102"/>
      <c r="N65" s="281">
        <f>F65+J65</f>
        <v>0</v>
      </c>
      <c r="O65" s="282"/>
      <c r="P65" s="311" t="s">
        <v>491</v>
      </c>
    </row>
    <row r="66" spans="2:16" x14ac:dyDescent="0.3">
      <c r="B66" s="147" t="s">
        <v>27</v>
      </c>
      <c r="C66" s="99">
        <v>27</v>
      </c>
      <c r="D66" s="101" t="s">
        <v>59</v>
      </c>
      <c r="E66" s="2">
        <v>1850</v>
      </c>
      <c r="F66" s="3"/>
      <c r="G66" s="102"/>
      <c r="H66" s="102"/>
      <c r="I66" s="102"/>
      <c r="J66" s="3"/>
      <c r="K66" s="102"/>
      <c r="L66" s="102"/>
      <c r="M66" s="102"/>
      <c r="N66" s="281"/>
      <c r="O66" s="282"/>
      <c r="P66" s="311" t="s">
        <v>385</v>
      </c>
    </row>
    <row r="67" spans="2:16" hidden="1" x14ac:dyDescent="0.3">
      <c r="B67" s="147" t="s">
        <v>27</v>
      </c>
      <c r="C67" s="99">
        <v>28</v>
      </c>
      <c r="D67" s="101" t="s">
        <v>60</v>
      </c>
      <c r="E67" s="2" t="s">
        <v>6</v>
      </c>
      <c r="F67" s="3">
        <v>1000</v>
      </c>
      <c r="G67" s="102"/>
      <c r="H67" s="102"/>
      <c r="I67" s="102"/>
      <c r="J67" s="3"/>
      <c r="K67" s="102"/>
      <c r="L67" s="102"/>
      <c r="M67" s="102"/>
      <c r="N67" s="281">
        <f>F67</f>
        <v>1000</v>
      </c>
      <c r="O67" s="282"/>
      <c r="P67" s="310" t="s">
        <v>378</v>
      </c>
    </row>
    <row r="68" spans="2:16" x14ac:dyDescent="0.3">
      <c r="B68" s="147" t="s">
        <v>27</v>
      </c>
      <c r="C68" s="99">
        <v>29</v>
      </c>
      <c r="D68" s="101" t="s">
        <v>61</v>
      </c>
      <c r="E68" s="2">
        <v>1850</v>
      </c>
      <c r="F68" s="3"/>
      <c r="G68" s="102"/>
      <c r="H68" s="102"/>
      <c r="I68" s="102"/>
      <c r="J68" s="3"/>
      <c r="K68" s="102"/>
      <c r="L68" s="102"/>
      <c r="M68" s="102"/>
      <c r="N68" s="281"/>
      <c r="O68" s="282"/>
      <c r="P68" s="311" t="s">
        <v>385</v>
      </c>
    </row>
    <row r="69" spans="2:16" hidden="1" x14ac:dyDescent="0.3">
      <c r="B69" s="147" t="s">
        <v>27</v>
      </c>
      <c r="C69" s="99">
        <v>30</v>
      </c>
      <c r="D69" s="101" t="s">
        <v>62</v>
      </c>
      <c r="E69" s="2" t="s">
        <v>6</v>
      </c>
      <c r="F69" s="3"/>
      <c r="G69" s="102"/>
      <c r="H69" s="102"/>
      <c r="I69" s="102"/>
      <c r="J69" s="3"/>
      <c r="K69" s="102"/>
      <c r="L69" s="102"/>
      <c r="M69" s="102"/>
      <c r="N69" s="281"/>
      <c r="O69" s="282"/>
      <c r="P69" s="311" t="s">
        <v>379</v>
      </c>
    </row>
    <row r="70" spans="2:16" x14ac:dyDescent="0.3">
      <c r="B70" s="160" t="s">
        <v>27</v>
      </c>
      <c r="C70" s="110">
        <v>31</v>
      </c>
      <c r="D70" s="111" t="s">
        <v>63</v>
      </c>
      <c r="E70" s="112">
        <v>17978.16</v>
      </c>
      <c r="F70" s="205">
        <v>39650</v>
      </c>
      <c r="G70" s="183"/>
      <c r="H70" s="183"/>
      <c r="I70" s="183"/>
      <c r="J70" s="205">
        <v>21670</v>
      </c>
      <c r="K70" s="183"/>
      <c r="L70" s="183"/>
      <c r="M70" s="183"/>
      <c r="N70" s="165">
        <f>F70+J70</f>
        <v>61320</v>
      </c>
      <c r="O70" s="315"/>
      <c r="P70" s="316" t="s">
        <v>492</v>
      </c>
    </row>
    <row r="71" spans="2:16" x14ac:dyDescent="0.3">
      <c r="B71" s="147" t="s">
        <v>27</v>
      </c>
      <c r="C71" s="99">
        <v>32</v>
      </c>
      <c r="D71" s="101" t="s">
        <v>301</v>
      </c>
      <c r="E71" s="2">
        <v>3700</v>
      </c>
      <c r="F71" s="3"/>
      <c r="G71" s="102"/>
      <c r="H71" s="102"/>
      <c r="I71" s="102"/>
      <c r="J71" s="3"/>
      <c r="K71" s="102"/>
      <c r="L71" s="102"/>
      <c r="M71" s="102"/>
      <c r="N71" s="281"/>
      <c r="O71" s="282" t="s">
        <v>201</v>
      </c>
      <c r="P71" s="311" t="s">
        <v>493</v>
      </c>
    </row>
    <row r="72" spans="2:16" hidden="1" x14ac:dyDescent="0.3">
      <c r="B72" s="178" t="s">
        <v>27</v>
      </c>
      <c r="C72" s="179">
        <v>34</v>
      </c>
      <c r="D72" s="180" t="s">
        <v>64</v>
      </c>
      <c r="E72" s="181" t="s">
        <v>7</v>
      </c>
      <c r="F72" s="182">
        <v>3700</v>
      </c>
      <c r="G72" s="183"/>
      <c r="H72" s="183"/>
      <c r="I72" s="183"/>
      <c r="J72" s="182">
        <v>150</v>
      </c>
      <c r="K72" s="183"/>
      <c r="L72" s="183"/>
      <c r="M72" s="183"/>
      <c r="N72" s="285">
        <f>F72+J72</f>
        <v>3850</v>
      </c>
      <c r="O72" s="286"/>
      <c r="P72" s="312" t="s">
        <v>485</v>
      </c>
    </row>
    <row r="73" spans="2:16" x14ac:dyDescent="0.3">
      <c r="B73" s="147" t="s">
        <v>27</v>
      </c>
      <c r="C73" s="99">
        <v>36</v>
      </c>
      <c r="D73" s="101" t="s">
        <v>65</v>
      </c>
      <c r="E73" s="2">
        <v>1850</v>
      </c>
      <c r="F73" s="3"/>
      <c r="G73" s="102"/>
      <c r="H73" s="102"/>
      <c r="I73" s="102"/>
      <c r="J73" s="3"/>
      <c r="K73" s="102"/>
      <c r="L73" s="102"/>
      <c r="M73" s="102"/>
      <c r="N73" s="281"/>
      <c r="O73" s="282"/>
      <c r="P73" s="311" t="s">
        <v>385</v>
      </c>
    </row>
    <row r="74" spans="2:16" hidden="1" x14ac:dyDescent="0.3">
      <c r="B74" s="147" t="s">
        <v>27</v>
      </c>
      <c r="C74" s="99">
        <v>38</v>
      </c>
      <c r="D74" s="101" t="s">
        <v>238</v>
      </c>
      <c r="E74" s="2" t="s">
        <v>6</v>
      </c>
      <c r="F74" s="3">
        <v>600</v>
      </c>
      <c r="G74" s="102"/>
      <c r="H74" s="102"/>
      <c r="I74" s="102"/>
      <c r="J74" s="3"/>
      <c r="K74" s="102"/>
      <c r="L74" s="102"/>
      <c r="M74" s="102"/>
      <c r="N74" s="281">
        <f>F74</f>
        <v>600</v>
      </c>
      <c r="O74" s="282"/>
      <c r="P74" s="310" t="s">
        <v>378</v>
      </c>
    </row>
    <row r="75" spans="2:16" x14ac:dyDescent="0.3">
      <c r="B75" s="148"/>
      <c r="C75" s="103"/>
      <c r="D75" s="103"/>
      <c r="E75" s="70"/>
      <c r="F75" s="98"/>
      <c r="G75" s="104"/>
      <c r="H75" s="104"/>
      <c r="I75" s="104"/>
      <c r="J75" s="98"/>
      <c r="K75" s="104"/>
      <c r="L75" s="104"/>
      <c r="M75" s="104"/>
      <c r="N75" s="283"/>
      <c r="O75" s="284"/>
      <c r="P75" s="284"/>
    </row>
    <row r="76" spans="2:16" x14ac:dyDescent="0.3">
      <c r="B76" s="147" t="s">
        <v>66</v>
      </c>
      <c r="C76" s="99">
        <v>1</v>
      </c>
      <c r="D76" s="101" t="s">
        <v>152</v>
      </c>
      <c r="E76" s="2">
        <v>1850</v>
      </c>
      <c r="F76" s="3"/>
      <c r="G76" s="102"/>
      <c r="H76" s="102"/>
      <c r="I76" s="102"/>
      <c r="J76" s="3"/>
      <c r="K76" s="102"/>
      <c r="L76" s="102"/>
      <c r="M76" s="102"/>
      <c r="N76" s="281">
        <f>F76</f>
        <v>0</v>
      </c>
      <c r="O76" s="282"/>
      <c r="P76" s="311" t="s">
        <v>385</v>
      </c>
    </row>
    <row r="77" spans="2:16" hidden="1" x14ac:dyDescent="0.3">
      <c r="B77" s="147" t="s">
        <v>66</v>
      </c>
      <c r="C77" s="99">
        <v>2</v>
      </c>
      <c r="D77" s="101" t="s">
        <v>67</v>
      </c>
      <c r="E77" s="2" t="s">
        <v>6</v>
      </c>
      <c r="F77" s="3"/>
      <c r="G77" s="102"/>
      <c r="H77" s="102"/>
      <c r="I77" s="102"/>
      <c r="J77" s="3"/>
      <c r="K77" s="102"/>
      <c r="L77" s="102"/>
      <c r="M77" s="102"/>
      <c r="N77" s="281"/>
      <c r="O77" s="282"/>
      <c r="P77" s="311" t="s">
        <v>380</v>
      </c>
    </row>
    <row r="78" spans="2:16" hidden="1" x14ac:dyDescent="0.3">
      <c r="B78" s="178" t="s">
        <v>66</v>
      </c>
      <c r="C78" s="179">
        <v>3</v>
      </c>
      <c r="D78" s="180" t="s">
        <v>197</v>
      </c>
      <c r="E78" s="181" t="s">
        <v>7</v>
      </c>
      <c r="F78" s="182">
        <v>3700</v>
      </c>
      <c r="G78" s="183"/>
      <c r="H78" s="183"/>
      <c r="I78" s="183"/>
      <c r="J78" s="182">
        <v>150</v>
      </c>
      <c r="K78" s="183"/>
      <c r="L78" s="183"/>
      <c r="M78" s="183"/>
      <c r="N78" s="285">
        <f>F78+J78</f>
        <v>3850</v>
      </c>
      <c r="O78" s="286"/>
      <c r="P78" s="312" t="s">
        <v>485</v>
      </c>
    </row>
    <row r="79" spans="2:16" x14ac:dyDescent="0.3">
      <c r="B79" s="147" t="s">
        <v>66</v>
      </c>
      <c r="C79" s="99">
        <v>4</v>
      </c>
      <c r="D79" s="101" t="s">
        <v>68</v>
      </c>
      <c r="E79" s="2">
        <v>1850</v>
      </c>
      <c r="F79" s="3"/>
      <c r="G79" s="102"/>
      <c r="H79" s="102"/>
      <c r="I79" s="102"/>
      <c r="J79" s="3"/>
      <c r="K79" s="102"/>
      <c r="L79" s="102"/>
      <c r="M79" s="102"/>
      <c r="N79" s="281"/>
      <c r="O79" s="282"/>
      <c r="P79" s="311" t="s">
        <v>385</v>
      </c>
    </row>
    <row r="80" spans="2:16" x14ac:dyDescent="0.3">
      <c r="B80" s="147" t="s">
        <v>66</v>
      </c>
      <c r="C80" s="99">
        <v>5</v>
      </c>
      <c r="D80" s="101" t="s">
        <v>223</v>
      </c>
      <c r="E80" s="2">
        <v>1850</v>
      </c>
      <c r="F80" s="3"/>
      <c r="G80" s="102"/>
      <c r="H80" s="102"/>
      <c r="I80" s="102"/>
      <c r="J80" s="3"/>
      <c r="K80" s="102"/>
      <c r="L80" s="102"/>
      <c r="M80" s="102"/>
      <c r="N80" s="281"/>
      <c r="O80" s="282"/>
      <c r="P80" s="311" t="s">
        <v>385</v>
      </c>
    </row>
    <row r="81" spans="2:16" hidden="1" x14ac:dyDescent="0.3">
      <c r="B81" s="147" t="s">
        <v>66</v>
      </c>
      <c r="C81" s="99">
        <v>6</v>
      </c>
      <c r="D81" s="101" t="s">
        <v>319</v>
      </c>
      <c r="E81" s="2" t="s">
        <v>6</v>
      </c>
      <c r="F81" s="3"/>
      <c r="G81" s="102"/>
      <c r="H81" s="102"/>
      <c r="I81" s="102"/>
      <c r="J81" s="3"/>
      <c r="K81" s="102"/>
      <c r="L81" s="102"/>
      <c r="M81" s="102"/>
      <c r="N81" s="281"/>
      <c r="O81" s="282"/>
      <c r="P81" s="311" t="s">
        <v>381</v>
      </c>
    </row>
    <row r="82" spans="2:16" hidden="1" x14ac:dyDescent="0.3">
      <c r="B82" s="147" t="s">
        <v>66</v>
      </c>
      <c r="C82" s="99">
        <v>7</v>
      </c>
      <c r="D82" s="101" t="s">
        <v>247</v>
      </c>
      <c r="E82" s="2" t="s">
        <v>6</v>
      </c>
      <c r="F82" s="3"/>
      <c r="G82" s="102"/>
      <c r="H82" s="102"/>
      <c r="I82" s="102"/>
      <c r="J82" s="3"/>
      <c r="K82" s="102"/>
      <c r="L82" s="102"/>
      <c r="M82" s="102"/>
      <c r="N82" s="281">
        <f>F82+J82</f>
        <v>0</v>
      </c>
      <c r="O82" s="282"/>
      <c r="P82" s="311"/>
    </row>
    <row r="83" spans="2:16" x14ac:dyDescent="0.3">
      <c r="B83" s="147" t="s">
        <v>66</v>
      </c>
      <c r="C83" s="99">
        <v>8</v>
      </c>
      <c r="D83" s="101" t="s">
        <v>69</v>
      </c>
      <c r="E83" s="2">
        <v>1850</v>
      </c>
      <c r="F83" s="3"/>
      <c r="G83" s="102"/>
      <c r="H83" s="102"/>
      <c r="I83" s="102"/>
      <c r="J83" s="3"/>
      <c r="K83" s="102"/>
      <c r="L83" s="102"/>
      <c r="M83" s="102"/>
      <c r="N83" s="281"/>
      <c r="O83" s="282"/>
      <c r="P83" s="311" t="s">
        <v>385</v>
      </c>
    </row>
    <row r="84" spans="2:16" x14ac:dyDescent="0.3">
      <c r="B84" s="147" t="s">
        <v>66</v>
      </c>
      <c r="C84" s="99">
        <v>9</v>
      </c>
      <c r="D84" s="101" t="s">
        <v>70</v>
      </c>
      <c r="E84" s="2">
        <v>1850</v>
      </c>
      <c r="F84" s="3"/>
      <c r="G84" s="102"/>
      <c r="H84" s="102"/>
      <c r="I84" s="102"/>
      <c r="J84" s="3"/>
      <c r="K84" s="102"/>
      <c r="L84" s="102"/>
      <c r="M84" s="102"/>
      <c r="N84" s="281"/>
      <c r="O84" s="282"/>
      <c r="P84" s="311" t="s">
        <v>385</v>
      </c>
    </row>
    <row r="85" spans="2:16" hidden="1" x14ac:dyDescent="0.3">
      <c r="B85" s="147" t="s">
        <v>66</v>
      </c>
      <c r="C85" s="99">
        <v>10</v>
      </c>
      <c r="D85" s="101" t="s">
        <v>71</v>
      </c>
      <c r="E85" s="2" t="s">
        <v>6</v>
      </c>
      <c r="F85" s="3"/>
      <c r="G85" s="102"/>
      <c r="H85" s="102"/>
      <c r="I85" s="102"/>
      <c r="J85" s="3"/>
      <c r="K85" s="102"/>
      <c r="L85" s="102"/>
      <c r="M85" s="102"/>
      <c r="N85" s="281">
        <f>F85+J85</f>
        <v>0</v>
      </c>
      <c r="O85" s="282"/>
      <c r="P85" s="311"/>
    </row>
    <row r="86" spans="2:16" hidden="1" x14ac:dyDescent="0.3">
      <c r="B86" s="147" t="s">
        <v>66</v>
      </c>
      <c r="C86" s="99">
        <v>11</v>
      </c>
      <c r="D86" s="101" t="s">
        <v>72</v>
      </c>
      <c r="E86" s="2" t="s">
        <v>6</v>
      </c>
      <c r="F86" s="3"/>
      <c r="G86" s="102"/>
      <c r="H86" s="102"/>
      <c r="I86" s="102"/>
      <c r="J86" s="3"/>
      <c r="K86" s="102"/>
      <c r="L86" s="102"/>
      <c r="M86" s="102"/>
      <c r="N86" s="281"/>
      <c r="O86" s="282"/>
      <c r="P86" s="311" t="s">
        <v>316</v>
      </c>
    </row>
    <row r="87" spans="2:16" x14ac:dyDescent="0.3">
      <c r="B87" s="147" t="s">
        <v>66</v>
      </c>
      <c r="C87" s="99">
        <v>12</v>
      </c>
      <c r="D87" s="101" t="s">
        <v>320</v>
      </c>
      <c r="E87" s="2">
        <v>1850</v>
      </c>
      <c r="F87" s="3"/>
      <c r="G87" s="102"/>
      <c r="H87" s="102"/>
      <c r="I87" s="102"/>
      <c r="J87" s="3"/>
      <c r="K87" s="102"/>
      <c r="L87" s="102"/>
      <c r="M87" s="102"/>
      <c r="N87" s="281"/>
      <c r="O87" s="282"/>
      <c r="P87" s="311" t="s">
        <v>385</v>
      </c>
    </row>
    <row r="88" spans="2:16" hidden="1" x14ac:dyDescent="0.3">
      <c r="B88" s="178" t="s">
        <v>66</v>
      </c>
      <c r="C88" s="179">
        <v>14</v>
      </c>
      <c r="D88" s="180" t="s">
        <v>73</v>
      </c>
      <c r="E88" s="181" t="s">
        <v>7</v>
      </c>
      <c r="F88" s="182">
        <v>7400</v>
      </c>
      <c r="G88" s="183"/>
      <c r="H88" s="183"/>
      <c r="I88" s="183"/>
      <c r="J88" s="182">
        <v>500</v>
      </c>
      <c r="K88" s="183"/>
      <c r="L88" s="183"/>
      <c r="M88" s="183"/>
      <c r="N88" s="285">
        <f>F88+J88</f>
        <v>7900</v>
      </c>
      <c r="O88" s="286"/>
      <c r="P88" s="312" t="s">
        <v>494</v>
      </c>
    </row>
    <row r="89" spans="2:16" x14ac:dyDescent="0.3">
      <c r="B89" s="147" t="s">
        <v>66</v>
      </c>
      <c r="C89" s="99">
        <v>16</v>
      </c>
      <c r="D89" s="101" t="s">
        <v>74</v>
      </c>
      <c r="E89" s="2">
        <v>1850</v>
      </c>
      <c r="F89" s="3"/>
      <c r="G89" s="102"/>
      <c r="H89" s="102"/>
      <c r="I89" s="102"/>
      <c r="J89" s="3"/>
      <c r="K89" s="102"/>
      <c r="L89" s="102"/>
      <c r="M89" s="102"/>
      <c r="N89" s="281">
        <f>F89+J89</f>
        <v>0</v>
      </c>
      <c r="O89" s="282"/>
      <c r="P89" s="311" t="s">
        <v>385</v>
      </c>
    </row>
    <row r="90" spans="2:16" x14ac:dyDescent="0.3">
      <c r="B90" s="147" t="s">
        <v>66</v>
      </c>
      <c r="C90" s="99">
        <v>18</v>
      </c>
      <c r="D90" s="101" t="s">
        <v>292</v>
      </c>
      <c r="E90" s="2">
        <v>1850</v>
      </c>
      <c r="F90" s="3"/>
      <c r="G90" s="102"/>
      <c r="H90" s="102"/>
      <c r="I90" s="102"/>
      <c r="J90" s="3"/>
      <c r="K90" s="102"/>
      <c r="L90" s="102"/>
      <c r="M90" s="102"/>
      <c r="N90" s="281"/>
      <c r="O90" s="282"/>
      <c r="P90" s="311" t="s">
        <v>385</v>
      </c>
    </row>
    <row r="91" spans="2:16" x14ac:dyDescent="0.3">
      <c r="B91" s="147" t="s">
        <v>66</v>
      </c>
      <c r="C91" s="99">
        <v>20</v>
      </c>
      <c r="D91" s="101" t="s">
        <v>75</v>
      </c>
      <c r="E91" s="2">
        <v>1850</v>
      </c>
      <c r="F91" s="3"/>
      <c r="G91" s="102"/>
      <c r="H91" s="102"/>
      <c r="I91" s="102"/>
      <c r="J91" s="3"/>
      <c r="K91" s="102"/>
      <c r="L91" s="102"/>
      <c r="M91" s="102"/>
      <c r="N91" s="281"/>
      <c r="O91" s="282"/>
      <c r="P91" s="311" t="s">
        <v>385</v>
      </c>
    </row>
    <row r="92" spans="2:16" hidden="1" x14ac:dyDescent="0.3">
      <c r="B92" s="147" t="s">
        <v>66</v>
      </c>
      <c r="C92" s="99">
        <v>22</v>
      </c>
      <c r="D92" s="101" t="s">
        <v>175</v>
      </c>
      <c r="E92" s="2" t="s">
        <v>6</v>
      </c>
      <c r="F92" s="3">
        <v>1000</v>
      </c>
      <c r="G92" s="102"/>
      <c r="H92" s="102"/>
      <c r="I92" s="102"/>
      <c r="J92" s="3"/>
      <c r="K92" s="102"/>
      <c r="L92" s="102"/>
      <c r="M92" s="102"/>
      <c r="N92" s="281">
        <f>F92</f>
        <v>1000</v>
      </c>
      <c r="O92" s="282"/>
      <c r="P92" s="310" t="s">
        <v>378</v>
      </c>
    </row>
    <row r="93" spans="2:16" x14ac:dyDescent="0.3">
      <c r="B93" s="148"/>
      <c r="C93" s="103"/>
      <c r="D93" s="103"/>
      <c r="E93" s="70"/>
      <c r="F93" s="98"/>
      <c r="G93" s="104"/>
      <c r="H93" s="104"/>
      <c r="I93" s="104"/>
      <c r="J93" s="98"/>
      <c r="K93" s="104"/>
      <c r="L93" s="104"/>
      <c r="M93" s="104"/>
      <c r="N93" s="283"/>
      <c r="O93" s="284"/>
      <c r="P93" s="284"/>
    </row>
    <row r="94" spans="2:16" hidden="1" x14ac:dyDescent="0.3">
      <c r="B94" s="178" t="s">
        <v>76</v>
      </c>
      <c r="C94" s="179">
        <v>1</v>
      </c>
      <c r="D94" s="180" t="s">
        <v>77</v>
      </c>
      <c r="E94" s="181" t="s">
        <v>7</v>
      </c>
      <c r="F94" s="182">
        <v>149845</v>
      </c>
      <c r="G94" s="183"/>
      <c r="H94" s="183"/>
      <c r="I94" s="183"/>
      <c r="J94" s="182">
        <v>671996</v>
      </c>
      <c r="K94" s="183"/>
      <c r="L94" s="183"/>
      <c r="M94" s="183"/>
      <c r="N94" s="285">
        <f>F94+J94</f>
        <v>821841</v>
      </c>
      <c r="O94" s="286"/>
      <c r="P94" s="312"/>
    </row>
    <row r="95" spans="2:16" hidden="1" x14ac:dyDescent="0.3">
      <c r="B95" s="147" t="s">
        <v>76</v>
      </c>
      <c r="C95" s="99">
        <v>2</v>
      </c>
      <c r="D95" s="101" t="s">
        <v>78</v>
      </c>
      <c r="E95" s="2" t="s">
        <v>6</v>
      </c>
      <c r="F95" s="3"/>
      <c r="G95" s="102"/>
      <c r="H95" s="102"/>
      <c r="I95" s="102"/>
      <c r="J95" s="3"/>
      <c r="K95" s="102"/>
      <c r="L95" s="102"/>
      <c r="M95" s="102"/>
      <c r="N95" s="281"/>
      <c r="O95" s="282" t="s">
        <v>347</v>
      </c>
      <c r="P95" s="311" t="s">
        <v>367</v>
      </c>
    </row>
    <row r="96" spans="2:16" x14ac:dyDescent="0.3">
      <c r="B96" s="147" t="s">
        <v>76</v>
      </c>
      <c r="C96" s="99">
        <v>3</v>
      </c>
      <c r="D96" s="101" t="s">
        <v>79</v>
      </c>
      <c r="E96" s="2">
        <v>1850</v>
      </c>
      <c r="F96" s="3"/>
      <c r="G96" s="102"/>
      <c r="H96" s="102"/>
      <c r="I96" s="102"/>
      <c r="J96" s="3"/>
      <c r="K96" s="102"/>
      <c r="L96" s="102"/>
      <c r="M96" s="102"/>
      <c r="N96" s="281"/>
      <c r="O96" s="282"/>
      <c r="P96" s="311" t="s">
        <v>385</v>
      </c>
    </row>
    <row r="97" spans="2:20" x14ac:dyDescent="0.3">
      <c r="B97" s="147" t="s">
        <v>76</v>
      </c>
      <c r="C97" s="99">
        <v>4</v>
      </c>
      <c r="D97" s="101" t="s">
        <v>17</v>
      </c>
      <c r="E97" s="2">
        <v>1850</v>
      </c>
      <c r="F97" s="3"/>
      <c r="G97" s="102"/>
      <c r="H97" s="102"/>
      <c r="I97" s="102"/>
      <c r="J97" s="3"/>
      <c r="K97" s="102"/>
      <c r="L97" s="102"/>
      <c r="M97" s="102"/>
      <c r="N97" s="281"/>
      <c r="O97" s="282"/>
      <c r="P97" s="311" t="s">
        <v>385</v>
      </c>
    </row>
    <row r="98" spans="2:20" x14ac:dyDescent="0.3">
      <c r="B98" s="147" t="s">
        <v>76</v>
      </c>
      <c r="C98" s="99">
        <v>5</v>
      </c>
      <c r="D98" s="101" t="s">
        <v>80</v>
      </c>
      <c r="E98" s="2">
        <v>1850</v>
      </c>
      <c r="F98" s="3"/>
      <c r="G98" s="102"/>
      <c r="H98" s="102"/>
      <c r="I98" s="102"/>
      <c r="J98" s="3"/>
      <c r="K98" s="102"/>
      <c r="L98" s="102"/>
      <c r="M98" s="102"/>
      <c r="N98" s="281"/>
      <c r="O98" s="282"/>
      <c r="P98" s="311" t="s">
        <v>385</v>
      </c>
    </row>
    <row r="99" spans="2:20" x14ac:dyDescent="0.3">
      <c r="B99" s="147" t="s">
        <v>76</v>
      </c>
      <c r="C99" s="99">
        <v>6</v>
      </c>
      <c r="D99" s="101" t="s">
        <v>298</v>
      </c>
      <c r="E99" s="2">
        <v>1850</v>
      </c>
      <c r="F99" s="3"/>
      <c r="G99" s="102"/>
      <c r="H99" s="102"/>
      <c r="I99" s="102"/>
      <c r="J99" s="3"/>
      <c r="K99" s="102"/>
      <c r="L99" s="102"/>
      <c r="M99" s="102"/>
      <c r="N99" s="281"/>
      <c r="O99" s="282"/>
      <c r="P99" s="311" t="s">
        <v>385</v>
      </c>
    </row>
    <row r="100" spans="2:20" hidden="1" x14ac:dyDescent="0.3">
      <c r="B100" s="147" t="s">
        <v>76</v>
      </c>
      <c r="C100" s="99">
        <v>7</v>
      </c>
      <c r="D100" s="101" t="s">
        <v>224</v>
      </c>
      <c r="E100" s="2" t="s">
        <v>6</v>
      </c>
      <c r="F100" s="3">
        <v>1000</v>
      </c>
      <c r="G100" s="102"/>
      <c r="H100" s="102"/>
      <c r="I100" s="102"/>
      <c r="J100" s="3"/>
      <c r="K100" s="102"/>
      <c r="L100" s="102"/>
      <c r="M100" s="102"/>
      <c r="N100" s="281">
        <f>F100</f>
        <v>1000</v>
      </c>
      <c r="O100" s="282"/>
      <c r="P100" s="310" t="s">
        <v>378</v>
      </c>
    </row>
    <row r="101" spans="2:20" hidden="1" x14ac:dyDescent="0.3">
      <c r="B101" s="147" t="s">
        <v>76</v>
      </c>
      <c r="C101" s="99">
        <v>8</v>
      </c>
      <c r="D101" s="101" t="s">
        <v>82</v>
      </c>
      <c r="E101" s="2" t="s">
        <v>6</v>
      </c>
      <c r="F101" s="3"/>
      <c r="G101" s="102"/>
      <c r="H101" s="102"/>
      <c r="I101" s="102"/>
      <c r="J101" s="3"/>
      <c r="K101" s="102"/>
      <c r="L101" s="102"/>
      <c r="M101" s="102"/>
      <c r="N101" s="281">
        <f>F101</f>
        <v>0</v>
      </c>
      <c r="O101" s="282"/>
      <c r="P101" s="311" t="s">
        <v>367</v>
      </c>
      <c r="T101" s="113"/>
    </row>
    <row r="102" spans="2:20" x14ac:dyDescent="0.3">
      <c r="B102" s="147" t="s">
        <v>76</v>
      </c>
      <c r="C102" s="99">
        <v>9</v>
      </c>
      <c r="D102" s="101" t="s">
        <v>81</v>
      </c>
      <c r="E102" s="2">
        <v>1850</v>
      </c>
      <c r="F102" s="3"/>
      <c r="G102" s="102"/>
      <c r="H102" s="102"/>
      <c r="I102" s="102"/>
      <c r="J102" s="3"/>
      <c r="K102" s="102"/>
      <c r="L102" s="102"/>
      <c r="M102" s="102"/>
      <c r="N102" s="281"/>
      <c r="O102" s="282"/>
      <c r="P102" s="311" t="s">
        <v>385</v>
      </c>
    </row>
    <row r="103" spans="2:20" x14ac:dyDescent="0.3">
      <c r="B103" s="147" t="s">
        <v>76</v>
      </c>
      <c r="C103" s="99">
        <v>10</v>
      </c>
      <c r="D103" s="101" t="s">
        <v>83</v>
      </c>
      <c r="E103" s="2">
        <v>1850</v>
      </c>
      <c r="F103" s="3"/>
      <c r="G103" s="102"/>
      <c r="H103" s="102"/>
      <c r="I103" s="102"/>
      <c r="J103" s="3"/>
      <c r="K103" s="102"/>
      <c r="L103" s="102"/>
      <c r="M103" s="102"/>
      <c r="N103" s="281"/>
      <c r="O103" s="282"/>
      <c r="P103" s="311" t="s">
        <v>385</v>
      </c>
    </row>
    <row r="104" spans="2:20" hidden="1" x14ac:dyDescent="0.3">
      <c r="B104" s="178" t="s">
        <v>76</v>
      </c>
      <c r="C104" s="179">
        <v>11</v>
      </c>
      <c r="D104" s="180" t="s">
        <v>84</v>
      </c>
      <c r="E104" s="181" t="s">
        <v>7</v>
      </c>
      <c r="F104" s="182">
        <v>1850</v>
      </c>
      <c r="G104" s="183"/>
      <c r="H104" s="183"/>
      <c r="I104" s="183"/>
      <c r="J104" s="182">
        <v>50</v>
      </c>
      <c r="K104" s="183"/>
      <c r="L104" s="183"/>
      <c r="M104" s="183"/>
      <c r="N104" s="285">
        <f>F104</f>
        <v>1850</v>
      </c>
      <c r="O104" s="286"/>
      <c r="P104" s="312" t="s">
        <v>481</v>
      </c>
    </row>
    <row r="105" spans="2:20" x14ac:dyDescent="0.3">
      <c r="B105" s="147" t="s">
        <v>76</v>
      </c>
      <c r="C105" s="99">
        <v>12</v>
      </c>
      <c r="D105" s="101" t="s">
        <v>176</v>
      </c>
      <c r="E105" s="2">
        <v>1850</v>
      </c>
      <c r="F105" s="3"/>
      <c r="G105" s="102"/>
      <c r="H105" s="102"/>
      <c r="I105" s="102"/>
      <c r="J105" s="3"/>
      <c r="K105" s="102"/>
      <c r="L105" s="102"/>
      <c r="M105" s="102"/>
      <c r="N105" s="281"/>
      <c r="O105" s="282"/>
      <c r="P105" s="311" t="s">
        <v>495</v>
      </c>
    </row>
    <row r="106" spans="2:20" hidden="1" x14ac:dyDescent="0.3">
      <c r="B106" s="147" t="s">
        <v>76</v>
      </c>
      <c r="C106" s="99">
        <v>13</v>
      </c>
      <c r="D106" s="101" t="s">
        <v>85</v>
      </c>
      <c r="E106" s="2" t="s">
        <v>6</v>
      </c>
      <c r="F106" s="3">
        <v>1000</v>
      </c>
      <c r="G106" s="102"/>
      <c r="H106" s="102"/>
      <c r="I106" s="102"/>
      <c r="J106" s="3"/>
      <c r="K106" s="102"/>
      <c r="L106" s="102"/>
      <c r="M106" s="102"/>
      <c r="N106" s="281">
        <f>F106</f>
        <v>1000</v>
      </c>
      <c r="O106" s="282"/>
      <c r="P106" s="310" t="s">
        <v>378</v>
      </c>
    </row>
    <row r="107" spans="2:20" x14ac:dyDescent="0.3">
      <c r="B107" s="147" t="s">
        <v>76</v>
      </c>
      <c r="C107" s="99">
        <v>14</v>
      </c>
      <c r="D107" s="101" t="s">
        <v>86</v>
      </c>
      <c r="E107" s="2">
        <v>4046.2</v>
      </c>
      <c r="F107" s="3"/>
      <c r="G107" s="102"/>
      <c r="H107" s="102"/>
      <c r="I107" s="102"/>
      <c r="J107" s="3"/>
      <c r="K107" s="102"/>
      <c r="L107" s="102"/>
      <c r="M107" s="102"/>
      <c r="N107" s="281">
        <f>F107+J107</f>
        <v>0</v>
      </c>
      <c r="O107" s="282"/>
      <c r="P107" s="311" t="s">
        <v>496</v>
      </c>
    </row>
    <row r="108" spans="2:20" hidden="1" x14ac:dyDescent="0.3">
      <c r="B108" s="147" t="s">
        <v>76</v>
      </c>
      <c r="C108" s="99">
        <v>15</v>
      </c>
      <c r="D108" s="101" t="s">
        <v>87</v>
      </c>
      <c r="E108" s="2" t="s">
        <v>6</v>
      </c>
      <c r="F108" s="3"/>
      <c r="G108" s="102"/>
      <c r="H108" s="102"/>
      <c r="I108" s="102"/>
      <c r="J108" s="3"/>
      <c r="K108" s="102"/>
      <c r="L108" s="102"/>
      <c r="M108" s="102"/>
      <c r="N108" s="281">
        <f>F108+J108</f>
        <v>0</v>
      </c>
      <c r="O108" s="282"/>
      <c r="P108" s="311"/>
    </row>
    <row r="109" spans="2:20" x14ac:dyDescent="0.3">
      <c r="B109" s="147" t="s">
        <v>76</v>
      </c>
      <c r="C109" s="99">
        <v>16</v>
      </c>
      <c r="D109" s="101" t="s">
        <v>206</v>
      </c>
      <c r="E109" s="2">
        <v>1850</v>
      </c>
      <c r="F109" s="3"/>
      <c r="G109" s="102"/>
      <c r="H109" s="102"/>
      <c r="I109" s="102"/>
      <c r="J109" s="3"/>
      <c r="K109" s="102"/>
      <c r="L109" s="102"/>
      <c r="M109" s="102"/>
      <c r="N109" s="281"/>
      <c r="O109" s="282"/>
      <c r="P109" s="311" t="s">
        <v>385</v>
      </c>
    </row>
    <row r="110" spans="2:20" hidden="1" x14ac:dyDescent="0.3">
      <c r="B110" s="147" t="s">
        <v>76</v>
      </c>
      <c r="C110" s="99">
        <v>17</v>
      </c>
      <c r="D110" s="101" t="s">
        <v>87</v>
      </c>
      <c r="E110" s="2" t="s">
        <v>6</v>
      </c>
      <c r="F110" s="3"/>
      <c r="G110" s="102"/>
      <c r="H110" s="102"/>
      <c r="I110" s="102"/>
      <c r="J110" s="3"/>
      <c r="K110" s="102"/>
      <c r="L110" s="102"/>
      <c r="M110" s="102"/>
      <c r="N110" s="281">
        <f>F110+J110</f>
        <v>0</v>
      </c>
      <c r="O110" s="282"/>
      <c r="P110" s="311"/>
    </row>
    <row r="111" spans="2:20" x14ac:dyDescent="0.3">
      <c r="B111" s="147" t="s">
        <v>76</v>
      </c>
      <c r="C111" s="99">
        <v>18</v>
      </c>
      <c r="D111" s="101" t="s">
        <v>207</v>
      </c>
      <c r="E111" s="2">
        <v>1850</v>
      </c>
      <c r="F111" s="3"/>
      <c r="G111" s="102"/>
      <c r="H111" s="102"/>
      <c r="I111" s="102"/>
      <c r="J111" s="3"/>
      <c r="K111" s="102"/>
      <c r="L111" s="102"/>
      <c r="M111" s="102"/>
      <c r="N111" s="281"/>
      <c r="O111" s="282"/>
      <c r="P111" s="311" t="s">
        <v>385</v>
      </c>
      <c r="T111" s="113"/>
    </row>
    <row r="112" spans="2:20" x14ac:dyDescent="0.3">
      <c r="B112" s="147" t="s">
        <v>76</v>
      </c>
      <c r="C112" s="99">
        <v>19</v>
      </c>
      <c r="D112" s="101" t="s">
        <v>321</v>
      </c>
      <c r="E112" s="2">
        <v>1850</v>
      </c>
      <c r="F112" s="3"/>
      <c r="G112" s="102"/>
      <c r="H112" s="102"/>
      <c r="I112" s="102"/>
      <c r="J112" s="3"/>
      <c r="K112" s="102"/>
      <c r="L112" s="102"/>
      <c r="M112" s="102"/>
      <c r="N112" s="281"/>
      <c r="O112" s="282"/>
      <c r="P112" s="311" t="s">
        <v>385</v>
      </c>
    </row>
    <row r="113" spans="2:16" hidden="1" x14ac:dyDescent="0.3">
      <c r="B113" s="147" t="s">
        <v>76</v>
      </c>
      <c r="C113" s="99">
        <v>20</v>
      </c>
      <c r="D113" s="101" t="s">
        <v>88</v>
      </c>
      <c r="E113" s="2" t="s">
        <v>6</v>
      </c>
      <c r="F113" s="3">
        <v>1000</v>
      </c>
      <c r="G113" s="102"/>
      <c r="H113" s="102"/>
      <c r="I113" s="102"/>
      <c r="J113" s="3"/>
      <c r="K113" s="102"/>
      <c r="L113" s="102"/>
      <c r="M113" s="102"/>
      <c r="N113" s="281">
        <f>F113</f>
        <v>1000</v>
      </c>
      <c r="O113" s="282"/>
      <c r="P113" s="310" t="s">
        <v>378</v>
      </c>
    </row>
    <row r="114" spans="2:16" x14ac:dyDescent="0.3">
      <c r="B114" s="147" t="s">
        <v>76</v>
      </c>
      <c r="C114" s="99">
        <v>21</v>
      </c>
      <c r="D114" s="101" t="s">
        <v>89</v>
      </c>
      <c r="E114" s="2">
        <v>1850</v>
      </c>
      <c r="F114" s="3"/>
      <c r="G114" s="102"/>
      <c r="H114" s="102"/>
      <c r="I114" s="102"/>
      <c r="J114" s="3"/>
      <c r="K114" s="102"/>
      <c r="L114" s="102"/>
      <c r="M114" s="102"/>
      <c r="N114" s="281">
        <f>F114+J114</f>
        <v>0</v>
      </c>
      <c r="O114" s="282"/>
      <c r="P114" s="311" t="s">
        <v>385</v>
      </c>
    </row>
    <row r="115" spans="2:16" hidden="1" x14ac:dyDescent="0.3">
      <c r="B115" s="178" t="s">
        <v>76</v>
      </c>
      <c r="C115" s="179">
        <v>22</v>
      </c>
      <c r="D115" s="180" t="s">
        <v>90</v>
      </c>
      <c r="E115" s="288" t="s">
        <v>7</v>
      </c>
      <c r="F115" s="182">
        <v>1950</v>
      </c>
      <c r="G115" s="183"/>
      <c r="H115" s="183"/>
      <c r="I115" s="183"/>
      <c r="J115" s="182">
        <v>50</v>
      </c>
      <c r="K115" s="183"/>
      <c r="L115" s="183"/>
      <c r="M115" s="183"/>
      <c r="N115" s="285">
        <f>F115+J115</f>
        <v>2000</v>
      </c>
      <c r="O115" s="286"/>
      <c r="P115" s="312" t="s">
        <v>497</v>
      </c>
    </row>
    <row r="116" spans="2:16" x14ac:dyDescent="0.3">
      <c r="B116" s="147" t="s">
        <v>76</v>
      </c>
      <c r="C116" s="99">
        <v>23</v>
      </c>
      <c r="D116" s="101" t="s">
        <v>91</v>
      </c>
      <c r="E116" s="2">
        <v>10500</v>
      </c>
      <c r="F116" s="3"/>
      <c r="G116" s="102"/>
      <c r="H116" s="102"/>
      <c r="I116" s="102"/>
      <c r="J116" s="3"/>
      <c r="K116" s="102"/>
      <c r="L116" s="102"/>
      <c r="M116" s="102"/>
      <c r="N116" s="281"/>
      <c r="O116" s="282"/>
      <c r="P116" s="311" t="s">
        <v>498</v>
      </c>
    </row>
    <row r="117" spans="2:16" x14ac:dyDescent="0.3">
      <c r="B117" s="147" t="s">
        <v>76</v>
      </c>
      <c r="C117" s="99">
        <v>24</v>
      </c>
      <c r="D117" s="101" t="s">
        <v>92</v>
      </c>
      <c r="E117" s="2">
        <v>1850</v>
      </c>
      <c r="F117" s="3"/>
      <c r="G117" s="102"/>
      <c r="H117" s="102"/>
      <c r="I117" s="102"/>
      <c r="J117" s="3"/>
      <c r="K117" s="102"/>
      <c r="L117" s="102"/>
      <c r="M117" s="102"/>
      <c r="N117" s="281"/>
      <c r="O117" s="282"/>
      <c r="P117" s="311" t="s">
        <v>385</v>
      </c>
    </row>
    <row r="118" spans="2:16" hidden="1" x14ac:dyDescent="0.3">
      <c r="B118" s="147" t="s">
        <v>76</v>
      </c>
      <c r="C118" s="99">
        <v>25</v>
      </c>
      <c r="D118" s="101" t="s">
        <v>93</v>
      </c>
      <c r="E118" s="2" t="s">
        <v>6</v>
      </c>
      <c r="F118" s="3"/>
      <c r="G118" s="102"/>
      <c r="H118" s="102"/>
      <c r="I118" s="102"/>
      <c r="J118" s="3"/>
      <c r="K118" s="102"/>
      <c r="L118" s="102"/>
      <c r="M118" s="102"/>
      <c r="N118" s="281">
        <f>F118+J118</f>
        <v>0</v>
      </c>
      <c r="O118" s="282"/>
      <c r="P118" s="311" t="s">
        <v>382</v>
      </c>
    </row>
    <row r="119" spans="2:16" x14ac:dyDescent="0.3">
      <c r="B119" s="147" t="s">
        <v>76</v>
      </c>
      <c r="C119" s="99">
        <v>26</v>
      </c>
      <c r="D119" s="101" t="s">
        <v>94</v>
      </c>
      <c r="E119" s="2">
        <v>1850</v>
      </c>
      <c r="F119" s="3"/>
      <c r="G119" s="102"/>
      <c r="H119" s="102"/>
      <c r="I119" s="102"/>
      <c r="J119" s="3"/>
      <c r="K119" s="102"/>
      <c r="L119" s="102"/>
      <c r="M119" s="102"/>
      <c r="N119" s="281"/>
      <c r="O119" s="282"/>
      <c r="P119" s="311" t="s">
        <v>385</v>
      </c>
    </row>
    <row r="120" spans="2:16" x14ac:dyDescent="0.3">
      <c r="B120" s="147" t="s">
        <v>76</v>
      </c>
      <c r="C120" s="99">
        <v>27</v>
      </c>
      <c r="D120" s="101" t="s">
        <v>208</v>
      </c>
      <c r="E120" s="2">
        <v>1850</v>
      </c>
      <c r="F120" s="3"/>
      <c r="G120" s="102"/>
      <c r="H120" s="102"/>
      <c r="I120" s="102"/>
      <c r="J120" s="3"/>
      <c r="K120" s="102"/>
      <c r="L120" s="102"/>
      <c r="M120" s="102"/>
      <c r="N120" s="281"/>
      <c r="O120" s="282"/>
      <c r="P120" s="311" t="s">
        <v>385</v>
      </c>
    </row>
    <row r="121" spans="2:16" x14ac:dyDescent="0.3">
      <c r="B121" s="147" t="s">
        <v>76</v>
      </c>
      <c r="C121" s="99">
        <v>28</v>
      </c>
      <c r="D121" s="101" t="s">
        <v>95</v>
      </c>
      <c r="E121" s="2">
        <v>1850</v>
      </c>
      <c r="F121" s="3"/>
      <c r="G121" s="102"/>
      <c r="H121" s="102"/>
      <c r="I121" s="102"/>
      <c r="J121" s="3"/>
      <c r="K121" s="102"/>
      <c r="L121" s="102"/>
      <c r="M121" s="102"/>
      <c r="N121" s="281"/>
      <c r="O121" s="282"/>
      <c r="P121" s="311" t="s">
        <v>385</v>
      </c>
    </row>
    <row r="122" spans="2:16" x14ac:dyDescent="0.3">
      <c r="B122" s="147" t="s">
        <v>76</v>
      </c>
      <c r="C122" s="99">
        <v>29</v>
      </c>
      <c r="D122" s="101" t="s">
        <v>383</v>
      </c>
      <c r="E122" s="2">
        <v>9750</v>
      </c>
      <c r="F122" s="3"/>
      <c r="G122" s="102"/>
      <c r="H122" s="102"/>
      <c r="I122" s="102"/>
      <c r="J122" s="3"/>
      <c r="K122" s="102"/>
      <c r="L122" s="102"/>
      <c r="M122" s="102"/>
      <c r="N122" s="281">
        <f>F122+J122</f>
        <v>0</v>
      </c>
      <c r="O122" s="282"/>
      <c r="P122" s="311" t="s">
        <v>499</v>
      </c>
    </row>
    <row r="123" spans="2:16" x14ac:dyDescent="0.3">
      <c r="B123" s="147" t="s">
        <v>76</v>
      </c>
      <c r="C123" s="99">
        <v>30</v>
      </c>
      <c r="D123" s="101" t="s">
        <v>96</v>
      </c>
      <c r="E123" s="2">
        <v>1850</v>
      </c>
      <c r="F123" s="3"/>
      <c r="G123" s="102"/>
      <c r="H123" s="102"/>
      <c r="I123" s="102"/>
      <c r="J123" s="3"/>
      <c r="K123" s="102"/>
      <c r="L123" s="102"/>
      <c r="M123" s="102"/>
      <c r="N123" s="281"/>
      <c r="O123" s="282"/>
      <c r="P123" s="311" t="s">
        <v>385</v>
      </c>
    </row>
    <row r="124" spans="2:16" x14ac:dyDescent="0.3">
      <c r="B124" s="147" t="s">
        <v>76</v>
      </c>
      <c r="C124" s="99">
        <v>31</v>
      </c>
      <c r="D124" s="101" t="s">
        <v>97</v>
      </c>
      <c r="E124" s="2">
        <v>1850</v>
      </c>
      <c r="F124" s="3"/>
      <c r="G124" s="102"/>
      <c r="H124" s="102"/>
      <c r="I124" s="102"/>
      <c r="J124" s="3"/>
      <c r="K124" s="102"/>
      <c r="L124" s="102"/>
      <c r="M124" s="102"/>
      <c r="N124" s="281">
        <f>F124+J124</f>
        <v>0</v>
      </c>
      <c r="O124" s="282"/>
      <c r="P124" s="311" t="s">
        <v>385</v>
      </c>
    </row>
    <row r="125" spans="2:16" x14ac:dyDescent="0.3">
      <c r="B125" s="147" t="s">
        <v>76</v>
      </c>
      <c r="C125" s="99">
        <v>32</v>
      </c>
      <c r="D125" s="101" t="s">
        <v>98</v>
      </c>
      <c r="E125" s="2">
        <v>1850</v>
      </c>
      <c r="F125" s="3"/>
      <c r="G125" s="102"/>
      <c r="H125" s="102"/>
      <c r="I125" s="102"/>
      <c r="J125" s="3"/>
      <c r="K125" s="102"/>
      <c r="L125" s="102"/>
      <c r="M125" s="102"/>
      <c r="N125" s="281"/>
      <c r="O125" s="282"/>
      <c r="P125" s="311" t="s">
        <v>385</v>
      </c>
    </row>
    <row r="126" spans="2:16" hidden="1" x14ac:dyDescent="0.3">
      <c r="B126" s="178" t="s">
        <v>76</v>
      </c>
      <c r="C126" s="179">
        <v>33</v>
      </c>
      <c r="D126" s="180" t="s">
        <v>99</v>
      </c>
      <c r="E126" s="181" t="s">
        <v>7</v>
      </c>
      <c r="F126" s="182">
        <v>7400</v>
      </c>
      <c r="G126" s="183"/>
      <c r="H126" s="183"/>
      <c r="I126" s="183"/>
      <c r="J126" s="182">
        <v>500</v>
      </c>
      <c r="K126" s="183"/>
      <c r="L126" s="183"/>
      <c r="M126" s="183"/>
      <c r="N126" s="285">
        <f>F126+J126</f>
        <v>7900</v>
      </c>
      <c r="O126" s="286"/>
      <c r="P126" s="312" t="s">
        <v>500</v>
      </c>
    </row>
    <row r="127" spans="2:16" x14ac:dyDescent="0.3">
      <c r="B127" s="147" t="s">
        <v>76</v>
      </c>
      <c r="C127" s="99">
        <v>34</v>
      </c>
      <c r="D127" s="101" t="s">
        <v>100</v>
      </c>
      <c r="E127" s="2">
        <v>1850</v>
      </c>
      <c r="F127" s="3"/>
      <c r="G127" s="102"/>
      <c r="H127" s="102"/>
      <c r="I127" s="102"/>
      <c r="J127" s="3"/>
      <c r="K127" s="102"/>
      <c r="L127" s="102"/>
      <c r="M127" s="102"/>
      <c r="N127" s="281"/>
      <c r="O127" s="282"/>
      <c r="P127" s="311" t="s">
        <v>385</v>
      </c>
    </row>
    <row r="128" spans="2:16" x14ac:dyDescent="0.3">
      <c r="B128" s="147" t="s">
        <v>76</v>
      </c>
      <c r="C128" s="99">
        <v>35</v>
      </c>
      <c r="D128" s="101" t="s">
        <v>101</v>
      </c>
      <c r="E128" s="2">
        <v>1850</v>
      </c>
      <c r="F128" s="3"/>
      <c r="G128" s="102"/>
      <c r="H128" s="102"/>
      <c r="I128" s="102"/>
      <c r="J128" s="3"/>
      <c r="K128" s="102"/>
      <c r="L128" s="102"/>
      <c r="M128" s="102"/>
      <c r="N128" s="281"/>
      <c r="O128" s="282"/>
      <c r="P128" s="311" t="s">
        <v>385</v>
      </c>
    </row>
    <row r="129" spans="2:17" x14ac:dyDescent="0.3">
      <c r="B129" s="147" t="s">
        <v>76</v>
      </c>
      <c r="C129" s="99">
        <v>36</v>
      </c>
      <c r="D129" s="101" t="s">
        <v>102</v>
      </c>
      <c r="E129" s="2">
        <v>1850</v>
      </c>
      <c r="F129" s="3"/>
      <c r="G129" s="102"/>
      <c r="H129" s="102"/>
      <c r="I129" s="102"/>
      <c r="J129" s="3"/>
      <c r="K129" s="102"/>
      <c r="L129" s="102"/>
      <c r="M129" s="102"/>
      <c r="N129" s="281"/>
      <c r="O129" s="282"/>
      <c r="P129" s="311" t="s">
        <v>385</v>
      </c>
    </row>
    <row r="130" spans="2:17" hidden="1" x14ac:dyDescent="0.3">
      <c r="B130" s="147" t="s">
        <v>76</v>
      </c>
      <c r="C130" s="99">
        <v>37</v>
      </c>
      <c r="D130" s="101" t="s">
        <v>149</v>
      </c>
      <c r="E130" s="2" t="s">
        <v>6</v>
      </c>
      <c r="F130" s="3"/>
      <c r="G130" s="102"/>
      <c r="H130" s="102"/>
      <c r="I130" s="102"/>
      <c r="J130" s="3"/>
      <c r="K130" s="102"/>
      <c r="L130" s="102"/>
      <c r="M130" s="102"/>
      <c r="N130" s="281"/>
      <c r="O130" s="282"/>
      <c r="P130" s="311" t="s">
        <v>367</v>
      </c>
    </row>
    <row r="131" spans="2:17" hidden="1" x14ac:dyDescent="0.3">
      <c r="B131" s="147" t="s">
        <v>76</v>
      </c>
      <c r="C131" s="99">
        <v>38</v>
      </c>
      <c r="D131" s="101" t="s">
        <v>103</v>
      </c>
      <c r="E131" s="2" t="s">
        <v>6</v>
      </c>
      <c r="F131" s="3"/>
      <c r="G131" s="102"/>
      <c r="H131" s="102"/>
      <c r="I131" s="102"/>
      <c r="J131" s="3"/>
      <c r="K131" s="102"/>
      <c r="L131" s="102"/>
      <c r="M131" s="102"/>
      <c r="N131" s="281"/>
      <c r="O131" s="282"/>
      <c r="P131" s="311" t="s">
        <v>340</v>
      </c>
    </row>
    <row r="132" spans="2:17" x14ac:dyDescent="0.3">
      <c r="B132" s="147" t="s">
        <v>76</v>
      </c>
      <c r="C132" s="99">
        <v>39</v>
      </c>
      <c r="D132" s="101" t="s">
        <v>153</v>
      </c>
      <c r="E132" s="2">
        <v>1850</v>
      </c>
      <c r="F132" s="3"/>
      <c r="G132" s="102"/>
      <c r="H132" s="102"/>
      <c r="I132" s="102"/>
      <c r="J132" s="3"/>
      <c r="K132" s="102"/>
      <c r="L132" s="102"/>
      <c r="M132" s="102"/>
      <c r="N132" s="281"/>
      <c r="O132" s="282"/>
      <c r="P132" s="311" t="s">
        <v>385</v>
      </c>
    </row>
    <row r="133" spans="2:17" x14ac:dyDescent="0.3">
      <c r="B133" s="147" t="s">
        <v>76</v>
      </c>
      <c r="C133" s="99">
        <v>40</v>
      </c>
      <c r="D133" s="101" t="s">
        <v>322</v>
      </c>
      <c r="E133" s="2">
        <v>1850</v>
      </c>
      <c r="F133" s="3"/>
      <c r="G133" s="102"/>
      <c r="H133" s="102"/>
      <c r="I133" s="102"/>
      <c r="J133" s="3"/>
      <c r="K133" s="102"/>
      <c r="L133" s="102"/>
      <c r="M133" s="102"/>
      <c r="N133" s="281">
        <f>F133+J133</f>
        <v>0</v>
      </c>
      <c r="O133" s="282"/>
      <c r="P133" s="311" t="s">
        <v>385</v>
      </c>
    </row>
    <row r="134" spans="2:17" hidden="1" x14ac:dyDescent="0.3">
      <c r="B134" s="147" t="s">
        <v>76</v>
      </c>
      <c r="C134" s="99">
        <v>41</v>
      </c>
      <c r="D134" s="101" t="s">
        <v>104</v>
      </c>
      <c r="E134" s="2" t="s">
        <v>6</v>
      </c>
      <c r="F134" s="3"/>
      <c r="G134" s="102"/>
      <c r="H134" s="102"/>
      <c r="I134" s="102"/>
      <c r="J134" s="3"/>
      <c r="K134" s="102"/>
      <c r="L134" s="102"/>
      <c r="M134" s="102"/>
      <c r="N134" s="281"/>
      <c r="O134" s="282"/>
      <c r="P134" s="311" t="s">
        <v>365</v>
      </c>
    </row>
    <row r="135" spans="2:17" x14ac:dyDescent="0.3">
      <c r="B135" s="147" t="s">
        <v>76</v>
      </c>
      <c r="C135" s="99">
        <v>42</v>
      </c>
      <c r="D135" s="101" t="s">
        <v>105</v>
      </c>
      <c r="E135" s="2">
        <v>1850</v>
      </c>
      <c r="F135" s="3"/>
      <c r="G135" s="102"/>
      <c r="H135" s="102"/>
      <c r="I135" s="102"/>
      <c r="J135" s="3"/>
      <c r="K135" s="102"/>
      <c r="L135" s="102"/>
      <c r="M135" s="102"/>
      <c r="N135" s="281">
        <f>F135+J135</f>
        <v>0</v>
      </c>
      <c r="O135" s="282"/>
      <c r="P135" s="311" t="s">
        <v>385</v>
      </c>
    </row>
    <row r="136" spans="2:17" hidden="1" x14ac:dyDescent="0.3">
      <c r="B136" s="147" t="s">
        <v>76</v>
      </c>
      <c r="C136" s="99">
        <v>43</v>
      </c>
      <c r="D136" s="101" t="s">
        <v>106</v>
      </c>
      <c r="E136" s="2" t="s">
        <v>6</v>
      </c>
      <c r="F136" s="3"/>
      <c r="G136" s="102"/>
      <c r="H136" s="102"/>
      <c r="I136" s="102"/>
      <c r="J136" s="3"/>
      <c r="K136" s="102"/>
      <c r="L136" s="102"/>
      <c r="M136" s="102"/>
      <c r="N136" s="281">
        <f>F136+J136</f>
        <v>0</v>
      </c>
      <c r="O136" s="282"/>
      <c r="P136" s="311"/>
    </row>
    <row r="137" spans="2:17" x14ac:dyDescent="0.3">
      <c r="B137" s="147" t="s">
        <v>76</v>
      </c>
      <c r="C137" s="99">
        <v>44</v>
      </c>
      <c r="D137" s="101" t="s">
        <v>107</v>
      </c>
      <c r="E137" s="2">
        <v>1850</v>
      </c>
      <c r="F137" s="3"/>
      <c r="G137" s="102"/>
      <c r="H137" s="102"/>
      <c r="I137" s="102"/>
      <c r="J137" s="3"/>
      <c r="K137" s="102"/>
      <c r="L137" s="102"/>
      <c r="M137" s="102"/>
      <c r="N137" s="281"/>
      <c r="O137" s="282"/>
      <c r="P137" s="311" t="s">
        <v>385</v>
      </c>
    </row>
    <row r="138" spans="2:17" hidden="1" x14ac:dyDescent="0.3">
      <c r="B138" s="147" t="s">
        <v>76</v>
      </c>
      <c r="C138" s="99">
        <v>45</v>
      </c>
      <c r="D138" s="101" t="s">
        <v>108</v>
      </c>
      <c r="E138" s="2" t="s">
        <v>6</v>
      </c>
      <c r="F138" s="41">
        <v>400</v>
      </c>
      <c r="G138" s="102"/>
      <c r="H138" s="102"/>
      <c r="I138" s="102"/>
      <c r="J138" s="3"/>
      <c r="K138" s="102"/>
      <c r="L138" s="102"/>
      <c r="M138" s="102"/>
      <c r="N138" s="281">
        <f>F138+J138</f>
        <v>400</v>
      </c>
      <c r="O138" s="282"/>
      <c r="P138" s="311" t="s">
        <v>348</v>
      </c>
      <c r="Q138" s="4"/>
    </row>
    <row r="139" spans="2:17" hidden="1" x14ac:dyDescent="0.3">
      <c r="B139" s="178" t="s">
        <v>76</v>
      </c>
      <c r="C139" s="179">
        <v>46</v>
      </c>
      <c r="D139" s="180" t="s">
        <v>109</v>
      </c>
      <c r="E139" s="181" t="s">
        <v>7</v>
      </c>
      <c r="F139" s="201">
        <v>3700</v>
      </c>
      <c r="G139" s="183"/>
      <c r="H139" s="183"/>
      <c r="I139" s="183"/>
      <c r="J139" s="182">
        <v>150</v>
      </c>
      <c r="K139" s="183"/>
      <c r="L139" s="183"/>
      <c r="M139" s="183"/>
      <c r="N139" s="285">
        <f>F139+J139</f>
        <v>3850</v>
      </c>
      <c r="O139" s="286"/>
      <c r="P139" s="312" t="s">
        <v>485</v>
      </c>
      <c r="Q139" s="287"/>
    </row>
    <row r="140" spans="2:17" x14ac:dyDescent="0.3">
      <c r="B140" s="147" t="s">
        <v>76</v>
      </c>
      <c r="C140" s="99">
        <v>47</v>
      </c>
      <c r="D140" s="101" t="s">
        <v>110</v>
      </c>
      <c r="E140" s="2">
        <v>13300</v>
      </c>
      <c r="F140" s="3"/>
      <c r="G140" s="102"/>
      <c r="H140" s="102"/>
      <c r="I140" s="102"/>
      <c r="J140" s="3"/>
      <c r="K140" s="102"/>
      <c r="L140" s="102"/>
      <c r="M140" s="102"/>
      <c r="N140" s="281">
        <f>F140+J140</f>
        <v>0</v>
      </c>
      <c r="O140" s="282"/>
      <c r="P140" s="311" t="s">
        <v>501</v>
      </c>
    </row>
    <row r="141" spans="2:17" x14ac:dyDescent="0.3">
      <c r="B141" s="147" t="s">
        <v>76</v>
      </c>
      <c r="C141" s="99">
        <v>48</v>
      </c>
      <c r="D141" s="101" t="s">
        <v>111</v>
      </c>
      <c r="E141" s="2">
        <v>1850</v>
      </c>
      <c r="F141" s="41"/>
      <c r="G141" s="102"/>
      <c r="H141" s="102"/>
      <c r="I141" s="102"/>
      <c r="J141" s="3"/>
      <c r="K141" s="102"/>
      <c r="L141" s="102"/>
      <c r="M141" s="102"/>
      <c r="N141" s="281">
        <f>F141+J141</f>
        <v>0</v>
      </c>
      <c r="O141" s="282"/>
      <c r="P141" s="311" t="s">
        <v>385</v>
      </c>
    </row>
    <row r="142" spans="2:17" x14ac:dyDescent="0.3">
      <c r="B142" s="147" t="s">
        <v>76</v>
      </c>
      <c r="C142" s="99">
        <v>49</v>
      </c>
      <c r="D142" s="101" t="s">
        <v>311</v>
      </c>
      <c r="E142" s="2">
        <v>1850</v>
      </c>
      <c r="F142" s="41"/>
      <c r="G142" s="102"/>
      <c r="H142" s="102"/>
      <c r="I142" s="102"/>
      <c r="J142" s="3"/>
      <c r="K142" s="102"/>
      <c r="L142" s="102"/>
      <c r="M142" s="102"/>
      <c r="N142" s="281"/>
      <c r="O142" s="282"/>
      <c r="P142" s="311" t="s">
        <v>385</v>
      </c>
    </row>
    <row r="143" spans="2:17" hidden="1" x14ac:dyDescent="0.3">
      <c r="B143" s="178" t="s">
        <v>76</v>
      </c>
      <c r="C143" s="179">
        <v>51</v>
      </c>
      <c r="D143" s="180" t="s">
        <v>112</v>
      </c>
      <c r="E143" s="181" t="s">
        <v>7</v>
      </c>
      <c r="F143" s="201">
        <v>1850</v>
      </c>
      <c r="G143" s="183"/>
      <c r="H143" s="183"/>
      <c r="I143" s="183"/>
      <c r="J143" s="182">
        <v>50</v>
      </c>
      <c r="K143" s="183"/>
      <c r="L143" s="183"/>
      <c r="M143" s="183"/>
      <c r="N143" s="285">
        <f>F143+J143</f>
        <v>1900</v>
      </c>
      <c r="O143" s="286"/>
      <c r="P143" s="312" t="s">
        <v>481</v>
      </c>
    </row>
    <row r="144" spans="2:17" hidden="1" x14ac:dyDescent="0.3">
      <c r="B144" s="178" t="s">
        <v>76</v>
      </c>
      <c r="C144" s="179">
        <v>53</v>
      </c>
      <c r="D144" s="180" t="s">
        <v>113</v>
      </c>
      <c r="E144" s="181" t="s">
        <v>7</v>
      </c>
      <c r="F144" s="182">
        <v>135950</v>
      </c>
      <c r="G144" s="183"/>
      <c r="H144" s="183"/>
      <c r="I144" s="183"/>
      <c r="J144" s="182">
        <v>402050</v>
      </c>
      <c r="K144" s="183"/>
      <c r="L144" s="183"/>
      <c r="M144" s="183"/>
      <c r="N144" s="285">
        <f>F144+J144</f>
        <v>538000</v>
      </c>
      <c r="O144" s="286"/>
      <c r="P144" s="312"/>
    </row>
    <row r="145" spans="2:19" x14ac:dyDescent="0.3">
      <c r="B145" s="147" t="s">
        <v>76</v>
      </c>
      <c r="C145" s="99">
        <v>55</v>
      </c>
      <c r="D145" s="101" t="s">
        <v>114</v>
      </c>
      <c r="E145" s="2">
        <v>1850</v>
      </c>
      <c r="F145" s="3"/>
      <c r="G145" s="102"/>
      <c r="H145" s="102"/>
      <c r="I145" s="102"/>
      <c r="J145" s="3"/>
      <c r="K145" s="102"/>
      <c r="L145" s="102"/>
      <c r="M145" s="102"/>
      <c r="N145" s="281"/>
      <c r="O145" s="282"/>
      <c r="P145" s="311" t="s">
        <v>385</v>
      </c>
    </row>
    <row r="146" spans="2:19" x14ac:dyDescent="0.3">
      <c r="B146" s="147" t="s">
        <v>76</v>
      </c>
      <c r="C146" s="99">
        <v>57</v>
      </c>
      <c r="D146" s="101" t="s">
        <v>176</v>
      </c>
      <c r="E146" s="2">
        <v>3700</v>
      </c>
      <c r="F146" s="3"/>
      <c r="G146" s="102"/>
      <c r="H146" s="102"/>
      <c r="I146" s="102"/>
      <c r="J146" s="3"/>
      <c r="K146" s="102"/>
      <c r="L146" s="102"/>
      <c r="M146" s="102"/>
      <c r="N146" s="281"/>
      <c r="O146" s="282"/>
      <c r="P146" s="311" t="s">
        <v>502</v>
      </c>
    </row>
    <row r="147" spans="2:19" x14ac:dyDescent="0.3">
      <c r="B147" s="147" t="s">
        <v>76</v>
      </c>
      <c r="C147" s="99">
        <v>59</v>
      </c>
      <c r="D147" s="101" t="s">
        <v>115</v>
      </c>
      <c r="E147" s="2">
        <v>3700</v>
      </c>
      <c r="F147" s="3"/>
      <c r="G147" s="102"/>
      <c r="H147" s="102"/>
      <c r="I147" s="102"/>
      <c r="J147" s="3"/>
      <c r="K147" s="102"/>
      <c r="L147" s="102"/>
      <c r="M147" s="102"/>
      <c r="N147" s="281"/>
      <c r="O147" s="282"/>
      <c r="P147" s="311" t="s">
        <v>502</v>
      </c>
    </row>
    <row r="148" spans="2:19" x14ac:dyDescent="0.3">
      <c r="B148" s="147" t="s">
        <v>76</v>
      </c>
      <c r="C148" s="99">
        <v>61</v>
      </c>
      <c r="D148" s="101" t="s">
        <v>116</v>
      </c>
      <c r="E148" s="2">
        <v>1750.61</v>
      </c>
      <c r="F148" s="3"/>
      <c r="G148" s="102"/>
      <c r="H148" s="102"/>
      <c r="I148" s="102"/>
      <c r="J148" s="3"/>
      <c r="K148" s="102"/>
      <c r="L148" s="102"/>
      <c r="M148" s="102"/>
      <c r="N148" s="281">
        <f>F148</f>
        <v>0</v>
      </c>
      <c r="O148" s="282"/>
      <c r="P148" s="311" t="s">
        <v>385</v>
      </c>
      <c r="R148" t="s">
        <v>503</v>
      </c>
      <c r="S148" t="s">
        <v>504</v>
      </c>
    </row>
    <row r="149" spans="2:19" hidden="1" x14ac:dyDescent="0.3">
      <c r="B149" s="178" t="s">
        <v>76</v>
      </c>
      <c r="C149" s="179">
        <v>63</v>
      </c>
      <c r="D149" s="180" t="s">
        <v>117</v>
      </c>
      <c r="E149" s="181" t="s">
        <v>7</v>
      </c>
      <c r="F149" s="182">
        <v>42950</v>
      </c>
      <c r="G149" s="183"/>
      <c r="H149" s="183"/>
      <c r="I149" s="183"/>
      <c r="J149" s="182">
        <v>25612</v>
      </c>
      <c r="K149" s="183"/>
      <c r="L149" s="183"/>
      <c r="M149" s="183"/>
      <c r="N149" s="285">
        <f>F149+J149</f>
        <v>68562</v>
      </c>
      <c r="O149" s="286"/>
      <c r="P149" s="312"/>
    </row>
    <row r="150" spans="2:19" x14ac:dyDescent="0.3">
      <c r="B150" s="147" t="s">
        <v>76</v>
      </c>
      <c r="C150" s="99">
        <v>65</v>
      </c>
      <c r="D150" s="101" t="s">
        <v>118</v>
      </c>
      <c r="E150" s="2">
        <v>12700</v>
      </c>
      <c r="F150" s="3"/>
      <c r="G150" s="102"/>
      <c r="H150" s="102"/>
      <c r="I150" s="102"/>
      <c r="J150" s="3"/>
      <c r="K150" s="102"/>
      <c r="L150" s="102"/>
      <c r="M150" s="102"/>
      <c r="N150" s="281">
        <f>F150+J150</f>
        <v>0</v>
      </c>
      <c r="O150" s="282"/>
      <c r="P150" s="311" t="s">
        <v>505</v>
      </c>
    </row>
    <row r="151" spans="2:19" x14ac:dyDescent="0.3">
      <c r="B151" s="148"/>
      <c r="C151" s="103"/>
      <c r="D151" s="103"/>
      <c r="E151" s="70"/>
      <c r="F151" s="98"/>
      <c r="G151" s="104"/>
      <c r="H151" s="104"/>
      <c r="I151" s="104"/>
      <c r="J151" s="98"/>
      <c r="K151" s="104"/>
      <c r="L151" s="104"/>
      <c r="M151" s="104"/>
      <c r="N151" s="283"/>
      <c r="O151" s="284"/>
      <c r="P151" s="284"/>
    </row>
    <row r="152" spans="2:19" hidden="1" x14ac:dyDescent="0.3">
      <c r="B152" s="178" t="s">
        <v>119</v>
      </c>
      <c r="C152" s="179">
        <v>1</v>
      </c>
      <c r="D152" s="180" t="s">
        <v>120</v>
      </c>
      <c r="E152" s="181" t="s">
        <v>7</v>
      </c>
      <c r="F152" s="182">
        <v>4472</v>
      </c>
      <c r="G152" s="183"/>
      <c r="H152" s="183"/>
      <c r="I152" s="183"/>
      <c r="J152" s="182">
        <v>150</v>
      </c>
      <c r="K152" s="183"/>
      <c r="L152" s="183"/>
      <c r="M152" s="183"/>
      <c r="N152" s="285">
        <f>F152</f>
        <v>4472</v>
      </c>
      <c r="O152" s="286"/>
      <c r="P152" s="312" t="s">
        <v>506</v>
      </c>
    </row>
    <row r="153" spans="2:19" hidden="1" x14ac:dyDescent="0.3">
      <c r="B153" s="147" t="s">
        <v>119</v>
      </c>
      <c r="C153" s="99">
        <v>3</v>
      </c>
      <c r="D153" s="101" t="s">
        <v>121</v>
      </c>
      <c r="E153" s="2" t="s">
        <v>6</v>
      </c>
      <c r="F153" s="3"/>
      <c r="G153" s="102"/>
      <c r="H153" s="102"/>
      <c r="I153" s="102"/>
      <c r="J153" s="3"/>
      <c r="K153" s="102"/>
      <c r="L153" s="102"/>
      <c r="M153" s="102"/>
      <c r="N153" s="281"/>
      <c r="O153" s="282"/>
      <c r="P153" s="311" t="s">
        <v>365</v>
      </c>
    </row>
    <row r="154" spans="2:19" x14ac:dyDescent="0.3">
      <c r="B154" s="147" t="s">
        <v>119</v>
      </c>
      <c r="C154" s="99">
        <v>5</v>
      </c>
      <c r="D154" s="101" t="s">
        <v>259</v>
      </c>
      <c r="E154" s="2">
        <v>1850</v>
      </c>
      <c r="F154" s="3"/>
      <c r="G154" s="102"/>
      <c r="H154" s="102"/>
      <c r="I154" s="102"/>
      <c r="J154" s="3"/>
      <c r="K154" s="102"/>
      <c r="L154" s="102"/>
      <c r="M154" s="102"/>
      <c r="N154" s="281"/>
      <c r="O154" s="282"/>
      <c r="P154" s="311" t="s">
        <v>385</v>
      </c>
    </row>
    <row r="155" spans="2:19" hidden="1" x14ac:dyDescent="0.3">
      <c r="B155" s="178" t="s">
        <v>119</v>
      </c>
      <c r="C155" s="179">
        <v>7</v>
      </c>
      <c r="D155" s="180" t="s">
        <v>122</v>
      </c>
      <c r="E155" s="181" t="s">
        <v>7</v>
      </c>
      <c r="F155" s="182">
        <v>144830</v>
      </c>
      <c r="G155" s="183"/>
      <c r="H155" s="183"/>
      <c r="I155" s="183"/>
      <c r="J155" s="182">
        <v>668992</v>
      </c>
      <c r="K155" s="183"/>
      <c r="L155" s="183"/>
      <c r="M155" s="183"/>
      <c r="N155" s="285">
        <f>F155+J155</f>
        <v>813822</v>
      </c>
      <c r="O155" s="286"/>
      <c r="P155" s="312"/>
    </row>
    <row r="156" spans="2:19" hidden="1" x14ac:dyDescent="0.3">
      <c r="B156" s="147" t="s">
        <v>119</v>
      </c>
      <c r="C156" s="99">
        <v>9</v>
      </c>
      <c r="D156" s="101" t="s">
        <v>239</v>
      </c>
      <c r="E156" s="2" t="s">
        <v>6</v>
      </c>
      <c r="F156" s="3"/>
      <c r="G156" s="102"/>
      <c r="H156" s="102"/>
      <c r="I156" s="102"/>
      <c r="J156" s="3"/>
      <c r="K156" s="102"/>
      <c r="L156" s="102"/>
      <c r="M156" s="102"/>
      <c r="N156" s="281"/>
      <c r="O156" s="282"/>
      <c r="P156" s="311" t="s">
        <v>349</v>
      </c>
    </row>
    <row r="157" spans="2:19" x14ac:dyDescent="0.3">
      <c r="B157" s="147" t="s">
        <v>119</v>
      </c>
      <c r="C157" s="99">
        <v>11</v>
      </c>
      <c r="D157" s="101" t="s">
        <v>123</v>
      </c>
      <c r="E157" s="2">
        <v>1900</v>
      </c>
      <c r="F157" s="3"/>
      <c r="G157" s="102"/>
      <c r="H157" s="102"/>
      <c r="I157" s="102"/>
      <c r="J157" s="3"/>
      <c r="K157" s="102"/>
      <c r="L157" s="102"/>
      <c r="M157" s="102"/>
      <c r="N157" s="281"/>
      <c r="O157" s="282"/>
      <c r="P157" s="311" t="s">
        <v>385</v>
      </c>
    </row>
    <row r="158" spans="2:19" x14ac:dyDescent="0.3">
      <c r="B158" s="147" t="s">
        <v>119</v>
      </c>
      <c r="C158" s="105">
        <v>13</v>
      </c>
      <c r="D158" s="106" t="s">
        <v>242</v>
      </c>
      <c r="E158" s="2">
        <v>1850</v>
      </c>
      <c r="F158" s="88"/>
      <c r="G158" s="107"/>
      <c r="H158" s="107"/>
      <c r="I158" s="102"/>
      <c r="J158" s="88"/>
      <c r="K158" s="107"/>
      <c r="L158" s="107"/>
      <c r="M158" s="107"/>
      <c r="N158" s="281"/>
      <c r="O158" s="282"/>
      <c r="P158" s="311" t="s">
        <v>385</v>
      </c>
    </row>
    <row r="159" spans="2:19" x14ac:dyDescent="0.3">
      <c r="B159" s="147" t="s">
        <v>119</v>
      </c>
      <c r="C159" s="99">
        <v>15</v>
      </c>
      <c r="D159" s="101" t="s">
        <v>323</v>
      </c>
      <c r="E159" s="2">
        <v>5550</v>
      </c>
      <c r="F159" s="3"/>
      <c r="G159" s="102"/>
      <c r="H159" s="102"/>
      <c r="I159" s="102"/>
      <c r="J159" s="3"/>
      <c r="K159" s="102"/>
      <c r="L159" s="102"/>
      <c r="M159" s="102"/>
      <c r="N159" s="281">
        <f>F159</f>
        <v>0</v>
      </c>
      <c r="O159" s="282"/>
      <c r="P159" s="311" t="s">
        <v>507</v>
      </c>
    </row>
    <row r="160" spans="2:19" x14ac:dyDescent="0.3">
      <c r="B160" s="147" t="s">
        <v>119</v>
      </c>
      <c r="C160" s="99">
        <v>17</v>
      </c>
      <c r="D160" s="101" t="s">
        <v>124</v>
      </c>
      <c r="E160" s="2">
        <v>1850</v>
      </c>
      <c r="F160" s="3"/>
      <c r="G160" s="102"/>
      <c r="H160" s="102"/>
      <c r="I160" s="102"/>
      <c r="J160" s="3"/>
      <c r="K160" s="102"/>
      <c r="L160" s="102"/>
      <c r="M160" s="102"/>
      <c r="N160" s="281"/>
      <c r="O160" s="282"/>
      <c r="P160" s="311" t="s">
        <v>385</v>
      </c>
    </row>
    <row r="161" spans="2:18" x14ac:dyDescent="0.3">
      <c r="B161" s="147" t="s">
        <v>119</v>
      </c>
      <c r="C161" s="99">
        <v>19</v>
      </c>
      <c r="D161" s="101" t="s">
        <v>310</v>
      </c>
      <c r="E161" s="2">
        <v>1850</v>
      </c>
      <c r="F161" s="3"/>
      <c r="G161" s="102"/>
      <c r="H161" s="102"/>
      <c r="I161" s="102"/>
      <c r="J161" s="3"/>
      <c r="K161" s="102"/>
      <c r="L161" s="102"/>
      <c r="M161" s="102"/>
      <c r="N161" s="281"/>
      <c r="O161" s="282"/>
      <c r="P161" s="311" t="s">
        <v>385</v>
      </c>
    </row>
    <row r="162" spans="2:18" x14ac:dyDescent="0.3">
      <c r="B162" s="147" t="s">
        <v>119</v>
      </c>
      <c r="C162" s="99">
        <v>21</v>
      </c>
      <c r="D162" s="101" t="s">
        <v>209</v>
      </c>
      <c r="E162" s="2">
        <v>1850</v>
      </c>
      <c r="F162" s="3"/>
      <c r="G162" s="102"/>
      <c r="H162" s="102"/>
      <c r="I162" s="102"/>
      <c r="J162" s="3"/>
      <c r="K162" s="102"/>
      <c r="L162" s="102"/>
      <c r="M162" s="102"/>
      <c r="N162" s="281"/>
      <c r="O162" s="282"/>
      <c r="P162" s="311" t="s">
        <v>385</v>
      </c>
    </row>
    <row r="163" spans="2:18" hidden="1" x14ac:dyDescent="0.3">
      <c r="B163" s="147" t="s">
        <v>119</v>
      </c>
      <c r="C163" s="99">
        <v>23</v>
      </c>
      <c r="D163" s="101" t="s">
        <v>216</v>
      </c>
      <c r="E163" s="2" t="s">
        <v>6</v>
      </c>
      <c r="F163" s="3">
        <v>1000</v>
      </c>
      <c r="G163" s="102"/>
      <c r="H163" s="102"/>
      <c r="I163" s="102"/>
      <c r="J163" s="3"/>
      <c r="K163" s="102"/>
      <c r="L163" s="102"/>
      <c r="M163" s="102"/>
      <c r="N163" s="281">
        <f>F163</f>
        <v>1000</v>
      </c>
      <c r="O163" s="282"/>
      <c r="P163" s="310" t="s">
        <v>378</v>
      </c>
    </row>
    <row r="164" spans="2:18" hidden="1" x14ac:dyDescent="0.3">
      <c r="B164" s="147" t="s">
        <v>119</v>
      </c>
      <c r="C164" s="99">
        <v>25</v>
      </c>
      <c r="D164" s="101" t="s">
        <v>125</v>
      </c>
      <c r="E164" s="2" t="s">
        <v>6</v>
      </c>
      <c r="F164" s="3">
        <v>1000</v>
      </c>
      <c r="G164" s="102"/>
      <c r="H164" s="102"/>
      <c r="I164" s="102"/>
      <c r="J164" s="3"/>
      <c r="K164" s="102"/>
      <c r="L164" s="102"/>
      <c r="M164" s="102"/>
      <c r="N164" s="281">
        <f>F164</f>
        <v>1000</v>
      </c>
      <c r="O164" s="282"/>
      <c r="P164" s="310" t="s">
        <v>378</v>
      </c>
    </row>
    <row r="165" spans="2:18" hidden="1" x14ac:dyDescent="0.3">
      <c r="B165" s="147" t="s">
        <v>119</v>
      </c>
      <c r="C165" s="99">
        <v>26</v>
      </c>
      <c r="D165" s="101" t="s">
        <v>260</v>
      </c>
      <c r="E165" s="2" t="s">
        <v>7</v>
      </c>
      <c r="F165" s="3">
        <v>1850</v>
      </c>
      <c r="G165" s="102"/>
      <c r="H165" s="102"/>
      <c r="I165" s="102"/>
      <c r="J165" s="3">
        <v>50</v>
      </c>
      <c r="K165" s="102"/>
      <c r="L165" s="102"/>
      <c r="M165" s="102"/>
      <c r="N165" s="281">
        <f>F165+J165</f>
        <v>1900</v>
      </c>
      <c r="O165" s="282"/>
      <c r="P165" s="311" t="s">
        <v>481</v>
      </c>
      <c r="R165" t="s">
        <v>324</v>
      </c>
    </row>
    <row r="166" spans="2:18" x14ac:dyDescent="0.3">
      <c r="B166" s="149" t="s">
        <v>119</v>
      </c>
      <c r="C166" s="105">
        <v>27</v>
      </c>
      <c r="D166" s="106" t="s">
        <v>248</v>
      </c>
      <c r="E166" s="2">
        <v>3750</v>
      </c>
      <c r="F166" s="3"/>
      <c r="G166" s="102"/>
      <c r="H166" s="102"/>
      <c r="I166" s="102"/>
      <c r="J166" s="3"/>
      <c r="K166" s="102"/>
      <c r="L166" s="102"/>
      <c r="M166" s="102"/>
      <c r="N166" s="281">
        <f>F166+J166</f>
        <v>0</v>
      </c>
      <c r="O166" s="282"/>
      <c r="P166" s="311" t="s">
        <v>379</v>
      </c>
      <c r="Q166" s="4"/>
    </row>
    <row r="167" spans="2:18" x14ac:dyDescent="0.3">
      <c r="B167" s="147" t="s">
        <v>119</v>
      </c>
      <c r="C167" s="99">
        <v>28</v>
      </c>
      <c r="D167" s="101" t="s">
        <v>210</v>
      </c>
      <c r="E167" s="2">
        <v>1850</v>
      </c>
      <c r="F167" s="3"/>
      <c r="G167" s="102"/>
      <c r="H167" s="102"/>
      <c r="I167" s="107"/>
      <c r="J167" s="3"/>
      <c r="K167" s="102"/>
      <c r="L167" s="102"/>
      <c r="M167" s="102"/>
      <c r="N167" s="281"/>
      <c r="O167" s="282"/>
      <c r="P167" s="311" t="s">
        <v>385</v>
      </c>
    </row>
    <row r="168" spans="2:18" hidden="1" x14ac:dyDescent="0.3">
      <c r="B168" s="147" t="s">
        <v>119</v>
      </c>
      <c r="C168" s="99">
        <v>29</v>
      </c>
      <c r="D168" s="101" t="s">
        <v>126</v>
      </c>
      <c r="E168" s="2" t="s">
        <v>6</v>
      </c>
      <c r="F168" s="3"/>
      <c r="G168" s="102"/>
      <c r="H168" s="102"/>
      <c r="I168" s="107"/>
      <c r="J168" s="3"/>
      <c r="K168" s="102"/>
      <c r="L168" s="102"/>
      <c r="M168" s="102"/>
      <c r="N168" s="281"/>
      <c r="O168" s="282"/>
      <c r="P168" s="311" t="s">
        <v>375</v>
      </c>
    </row>
    <row r="169" spans="2:18" x14ac:dyDescent="0.3">
      <c r="B169" s="147" t="s">
        <v>119</v>
      </c>
      <c r="C169" s="99">
        <v>31</v>
      </c>
      <c r="D169" s="101" t="s">
        <v>259</v>
      </c>
      <c r="E169" s="2">
        <v>1850</v>
      </c>
      <c r="F169" s="3"/>
      <c r="G169" s="102"/>
      <c r="H169" s="102"/>
      <c r="I169" s="107"/>
      <c r="J169" s="3"/>
      <c r="K169" s="102"/>
      <c r="L169" s="102"/>
      <c r="M169" s="102"/>
      <c r="N169" s="281"/>
      <c r="O169" s="282"/>
      <c r="P169" s="311" t="s">
        <v>385</v>
      </c>
    </row>
    <row r="170" spans="2:18" hidden="1" x14ac:dyDescent="0.3">
      <c r="B170" s="147" t="s">
        <v>119</v>
      </c>
      <c r="C170" s="99">
        <v>33</v>
      </c>
      <c r="D170" s="101" t="s">
        <v>32</v>
      </c>
      <c r="E170" s="2" t="s">
        <v>6</v>
      </c>
      <c r="F170" s="3"/>
      <c r="G170" s="102"/>
      <c r="H170" s="102"/>
      <c r="I170" s="107"/>
      <c r="J170" s="3"/>
      <c r="K170" s="102"/>
      <c r="L170" s="102"/>
      <c r="M170" s="102"/>
      <c r="N170" s="281"/>
      <c r="O170" s="282"/>
      <c r="P170" s="311" t="s">
        <v>365</v>
      </c>
    </row>
    <row r="171" spans="2:18" hidden="1" x14ac:dyDescent="0.3">
      <c r="B171" s="147" t="s">
        <v>119</v>
      </c>
      <c r="C171" s="99">
        <v>35</v>
      </c>
      <c r="D171" s="101" t="s">
        <v>127</v>
      </c>
      <c r="E171" s="2" t="s">
        <v>6</v>
      </c>
      <c r="F171" s="3"/>
      <c r="G171" s="102"/>
      <c r="H171" s="102"/>
      <c r="I171" s="102"/>
      <c r="J171" s="3"/>
      <c r="K171" s="102"/>
      <c r="L171" s="102"/>
      <c r="M171" s="102"/>
      <c r="N171" s="281"/>
      <c r="O171" s="282"/>
      <c r="P171" s="311" t="s">
        <v>384</v>
      </c>
    </row>
    <row r="172" spans="2:18" hidden="1" x14ac:dyDescent="0.3">
      <c r="B172" s="147" t="s">
        <v>119</v>
      </c>
      <c r="C172" s="99">
        <v>37</v>
      </c>
      <c r="D172" s="101" t="s">
        <v>128</v>
      </c>
      <c r="E172" s="2" t="s">
        <v>6</v>
      </c>
      <c r="F172" s="3"/>
      <c r="G172" s="102"/>
      <c r="H172" s="102"/>
      <c r="I172" s="107"/>
      <c r="J172" s="3"/>
      <c r="K172" s="102"/>
      <c r="L172" s="102"/>
      <c r="M172" s="102"/>
      <c r="N172" s="281"/>
      <c r="O172" s="282"/>
      <c r="P172" s="311" t="s">
        <v>365</v>
      </c>
    </row>
    <row r="173" spans="2:18" x14ac:dyDescent="0.3">
      <c r="B173" s="147" t="s">
        <v>119</v>
      </c>
      <c r="C173" s="99">
        <v>39</v>
      </c>
      <c r="D173" s="101" t="s">
        <v>129</v>
      </c>
      <c r="E173" s="2">
        <v>1850</v>
      </c>
      <c r="F173" s="3"/>
      <c r="G173" s="102"/>
      <c r="H173" s="102"/>
      <c r="I173" s="107"/>
      <c r="J173" s="3"/>
      <c r="K173" s="102"/>
      <c r="L173" s="102"/>
      <c r="M173" s="102"/>
      <c r="N173" s="281"/>
      <c r="O173" s="282"/>
      <c r="P173" s="311" t="s">
        <v>385</v>
      </c>
    </row>
    <row r="174" spans="2:18" x14ac:dyDescent="0.3">
      <c r="B174" s="149" t="s">
        <v>119</v>
      </c>
      <c r="C174" s="105">
        <v>41</v>
      </c>
      <c r="D174" s="106" t="s">
        <v>130</v>
      </c>
      <c r="E174" s="2">
        <v>1900</v>
      </c>
      <c r="F174" s="3"/>
      <c r="G174" s="107"/>
      <c r="H174" s="107"/>
      <c r="I174" s="107"/>
      <c r="J174" s="88"/>
      <c r="K174" s="107"/>
      <c r="L174" s="107"/>
      <c r="M174" s="107"/>
      <c r="N174" s="281">
        <f>F174+J174</f>
        <v>0</v>
      </c>
      <c r="O174" s="282"/>
      <c r="P174" s="311" t="s">
        <v>385</v>
      </c>
    </row>
    <row r="175" spans="2:18" hidden="1" x14ac:dyDescent="0.3">
      <c r="B175" s="147" t="s">
        <v>119</v>
      </c>
      <c r="C175" s="99">
        <v>43</v>
      </c>
      <c r="D175" s="101" t="s">
        <v>25</v>
      </c>
      <c r="E175" s="2" t="s">
        <v>6</v>
      </c>
      <c r="F175" s="3">
        <v>1000</v>
      </c>
      <c r="G175" s="102"/>
      <c r="H175" s="102"/>
      <c r="I175" s="107"/>
      <c r="J175" s="3"/>
      <c r="K175" s="102"/>
      <c r="L175" s="102"/>
      <c r="M175" s="102"/>
      <c r="N175" s="281">
        <f>F175</f>
        <v>1000</v>
      </c>
      <c r="O175" s="282"/>
      <c r="P175" s="310" t="s">
        <v>378</v>
      </c>
    </row>
    <row r="176" spans="2:18" x14ac:dyDescent="0.3">
      <c r="B176" s="147" t="s">
        <v>119</v>
      </c>
      <c r="C176" s="99">
        <v>45</v>
      </c>
      <c r="D176" s="101" t="s">
        <v>211</v>
      </c>
      <c r="E176" s="2">
        <v>1850</v>
      </c>
      <c r="F176" s="3"/>
      <c r="G176" s="102"/>
      <c r="H176" s="102"/>
      <c r="I176" s="107"/>
      <c r="J176" s="3"/>
      <c r="K176" s="102"/>
      <c r="L176" s="102"/>
      <c r="M176" s="102"/>
      <c r="N176" s="281"/>
      <c r="O176" s="282"/>
      <c r="P176" s="311" t="s">
        <v>385</v>
      </c>
    </row>
    <row r="177" spans="2:21" x14ac:dyDescent="0.3">
      <c r="B177" s="147" t="s">
        <v>119</v>
      </c>
      <c r="C177" s="99">
        <v>47</v>
      </c>
      <c r="D177" s="101" t="s">
        <v>341</v>
      </c>
      <c r="E177" s="2">
        <v>1850</v>
      </c>
      <c r="F177" s="3"/>
      <c r="G177" s="102"/>
      <c r="H177" s="102"/>
      <c r="I177" s="107"/>
      <c r="J177" s="3"/>
      <c r="K177" s="102"/>
      <c r="L177" s="102"/>
      <c r="M177" s="102"/>
      <c r="N177" s="281"/>
      <c r="O177" s="282"/>
      <c r="P177" s="311" t="s">
        <v>385</v>
      </c>
    </row>
    <row r="178" spans="2:21" x14ac:dyDescent="0.3">
      <c r="B178" s="147" t="s">
        <v>119</v>
      </c>
      <c r="C178" s="99">
        <v>49</v>
      </c>
      <c r="D178" s="101" t="s">
        <v>131</v>
      </c>
      <c r="E178" s="2">
        <v>1850</v>
      </c>
      <c r="F178" s="3"/>
      <c r="G178" s="102"/>
      <c r="H178" s="102"/>
      <c r="I178" s="107"/>
      <c r="J178" s="3"/>
      <c r="K178" s="102"/>
      <c r="L178" s="102"/>
      <c r="M178" s="102"/>
      <c r="N178" s="281"/>
      <c r="O178" s="282"/>
      <c r="P178" s="311" t="s">
        <v>385</v>
      </c>
    </row>
    <row r="179" spans="2:21" x14ac:dyDescent="0.3">
      <c r="B179" s="148"/>
      <c r="C179" s="103"/>
      <c r="D179" s="103"/>
      <c r="E179" s="70"/>
      <c r="F179" s="98"/>
      <c r="G179" s="104"/>
      <c r="H179" s="104"/>
      <c r="I179" s="104"/>
      <c r="J179" s="98"/>
      <c r="K179" s="104"/>
      <c r="L179" s="104"/>
      <c r="M179" s="104"/>
      <c r="N179" s="283"/>
      <c r="O179" s="284"/>
      <c r="P179" s="284"/>
    </row>
    <row r="180" spans="2:21" x14ac:dyDescent="0.3">
      <c r="B180" s="147" t="s">
        <v>132</v>
      </c>
      <c r="C180" s="99">
        <v>1</v>
      </c>
      <c r="D180" s="101" t="s">
        <v>217</v>
      </c>
      <c r="E180" s="2">
        <v>1850</v>
      </c>
      <c r="F180" s="3"/>
      <c r="G180" s="102"/>
      <c r="H180" s="102"/>
      <c r="I180" s="102"/>
      <c r="J180" s="3"/>
      <c r="K180" s="102"/>
      <c r="L180" s="102"/>
      <c r="M180" s="102"/>
      <c r="N180" s="281"/>
      <c r="O180" s="282"/>
      <c r="P180" s="311" t="s">
        <v>385</v>
      </c>
    </row>
    <row r="181" spans="2:21" x14ac:dyDescent="0.3">
      <c r="B181" s="147" t="s">
        <v>132</v>
      </c>
      <c r="C181" s="99">
        <v>2</v>
      </c>
      <c r="D181" s="101" t="s">
        <v>133</v>
      </c>
      <c r="E181" s="2">
        <v>1850</v>
      </c>
      <c r="F181" s="3"/>
      <c r="G181" s="102"/>
      <c r="H181" s="102"/>
      <c r="I181" s="102"/>
      <c r="J181" s="3"/>
      <c r="K181" s="102"/>
      <c r="L181" s="102"/>
      <c r="M181" s="102"/>
      <c r="N181" s="281"/>
      <c r="O181" s="282"/>
      <c r="P181" s="311" t="s">
        <v>385</v>
      </c>
    </row>
    <row r="182" spans="2:21" hidden="1" x14ac:dyDescent="0.3">
      <c r="B182" s="147" t="s">
        <v>132</v>
      </c>
      <c r="C182" s="99">
        <v>3</v>
      </c>
      <c r="D182" s="101" t="s">
        <v>134</v>
      </c>
      <c r="E182" s="2" t="s">
        <v>6</v>
      </c>
      <c r="F182" s="3"/>
      <c r="G182" s="102"/>
      <c r="H182" s="102"/>
      <c r="I182" s="102"/>
      <c r="J182" s="3"/>
      <c r="K182" s="102"/>
      <c r="L182" s="102"/>
      <c r="M182" s="102"/>
      <c r="N182" s="281"/>
      <c r="O182" s="282"/>
      <c r="P182" s="311" t="s">
        <v>367</v>
      </c>
    </row>
    <row r="183" spans="2:21" x14ac:dyDescent="0.3">
      <c r="B183" s="147" t="s">
        <v>132</v>
      </c>
      <c r="C183" s="99">
        <v>4</v>
      </c>
      <c r="D183" s="101" t="s">
        <v>135</v>
      </c>
      <c r="E183" s="2">
        <v>1850</v>
      </c>
      <c r="F183" s="3"/>
      <c r="G183" s="102"/>
      <c r="H183" s="102"/>
      <c r="I183" s="102"/>
      <c r="J183" s="3"/>
      <c r="K183" s="102"/>
      <c r="L183" s="102"/>
      <c r="M183" s="102"/>
      <c r="N183" s="281"/>
      <c r="O183" s="282"/>
      <c r="P183" s="311" t="s">
        <v>385</v>
      </c>
      <c r="T183" s="4" t="s">
        <v>240</v>
      </c>
    </row>
    <row r="184" spans="2:21" hidden="1" x14ac:dyDescent="0.3">
      <c r="B184" s="147" t="s">
        <v>132</v>
      </c>
      <c r="C184" s="99">
        <v>5</v>
      </c>
      <c r="D184" s="101" t="s">
        <v>21</v>
      </c>
      <c r="E184" s="2" t="s">
        <v>6</v>
      </c>
      <c r="F184" s="3"/>
      <c r="G184" s="102"/>
      <c r="H184" s="102"/>
      <c r="I184" s="102"/>
      <c r="J184" s="3"/>
      <c r="K184" s="102"/>
      <c r="L184" s="102"/>
      <c r="M184" s="102"/>
      <c r="N184" s="281"/>
      <c r="O184" s="282"/>
      <c r="P184" s="311" t="s">
        <v>316</v>
      </c>
      <c r="U184" s="202"/>
    </row>
    <row r="185" spans="2:21" x14ac:dyDescent="0.3">
      <c r="B185" s="147" t="s">
        <v>132</v>
      </c>
      <c r="C185" s="99">
        <v>6</v>
      </c>
      <c r="D185" s="101" t="s">
        <v>135</v>
      </c>
      <c r="E185" s="2">
        <v>1850</v>
      </c>
      <c r="F185" s="3"/>
      <c r="G185" s="102"/>
      <c r="H185" s="102"/>
      <c r="I185" s="102"/>
      <c r="J185" s="3"/>
      <c r="K185" s="102"/>
      <c r="L185" s="102"/>
      <c r="M185" s="102"/>
      <c r="N185" s="281"/>
      <c r="O185" s="282"/>
      <c r="P185" s="311" t="s">
        <v>385</v>
      </c>
    </row>
    <row r="186" spans="2:21" hidden="1" x14ac:dyDescent="0.3">
      <c r="B186" s="147" t="s">
        <v>132</v>
      </c>
      <c r="C186" s="99">
        <v>7</v>
      </c>
      <c r="D186" s="101" t="s">
        <v>21</v>
      </c>
      <c r="E186" s="2" t="s">
        <v>6</v>
      </c>
      <c r="F186" s="3"/>
      <c r="G186" s="102"/>
      <c r="H186" s="102"/>
      <c r="I186" s="102"/>
      <c r="J186" s="3"/>
      <c r="K186" s="102"/>
      <c r="L186" s="102"/>
      <c r="M186" s="102"/>
      <c r="N186" s="281"/>
      <c r="O186" s="282"/>
      <c r="P186" s="311" t="s">
        <v>365</v>
      </c>
    </row>
    <row r="187" spans="2:21" hidden="1" x14ac:dyDescent="0.3">
      <c r="B187" s="147" t="s">
        <v>132</v>
      </c>
      <c r="C187" s="99">
        <v>8</v>
      </c>
      <c r="D187" s="101" t="s">
        <v>325</v>
      </c>
      <c r="E187" s="2" t="s">
        <v>6</v>
      </c>
      <c r="F187" s="3"/>
      <c r="G187" s="102"/>
      <c r="H187" s="102"/>
      <c r="I187" s="102"/>
      <c r="J187" s="3"/>
      <c r="K187" s="102"/>
      <c r="L187" s="102"/>
      <c r="M187" s="102"/>
      <c r="N187" s="281"/>
      <c r="O187" s="282"/>
      <c r="P187" s="311" t="s">
        <v>367</v>
      </c>
    </row>
    <row r="188" spans="2:21" x14ac:dyDescent="0.3">
      <c r="B188" s="147" t="s">
        <v>132</v>
      </c>
      <c r="C188" s="99">
        <v>9</v>
      </c>
      <c r="D188" s="101" t="s">
        <v>136</v>
      </c>
      <c r="E188" s="2">
        <v>3900</v>
      </c>
      <c r="F188" s="3"/>
      <c r="G188" s="102"/>
      <c r="H188" s="102"/>
      <c r="I188" s="102"/>
      <c r="J188" s="3"/>
      <c r="K188" s="102"/>
      <c r="L188" s="102"/>
      <c r="M188" s="102"/>
      <c r="N188" s="281">
        <f>F188+J188</f>
        <v>0</v>
      </c>
      <c r="O188" s="282"/>
      <c r="P188" s="311" t="s">
        <v>379</v>
      </c>
    </row>
    <row r="189" spans="2:21" x14ac:dyDescent="0.3">
      <c r="B189" s="147" t="s">
        <v>132</v>
      </c>
      <c r="C189" s="99">
        <v>10</v>
      </c>
      <c r="D189" s="101" t="s">
        <v>137</v>
      </c>
      <c r="E189" s="2">
        <v>1874.65</v>
      </c>
      <c r="F189" s="3"/>
      <c r="G189" s="102"/>
      <c r="H189" s="102"/>
      <c r="I189" s="102"/>
      <c r="J189" s="3"/>
      <c r="K189" s="102"/>
      <c r="L189" s="102"/>
      <c r="M189" s="102"/>
      <c r="N189" s="281">
        <f>F189+J189</f>
        <v>0</v>
      </c>
      <c r="O189" s="282"/>
      <c r="P189" s="311" t="s">
        <v>385</v>
      </c>
    </row>
    <row r="190" spans="2:21" x14ac:dyDescent="0.3">
      <c r="B190" s="147" t="s">
        <v>132</v>
      </c>
      <c r="C190" s="99">
        <v>11</v>
      </c>
      <c r="D190" s="101" t="s">
        <v>209</v>
      </c>
      <c r="E190" s="2">
        <v>1800</v>
      </c>
      <c r="F190" s="3"/>
      <c r="G190" s="102"/>
      <c r="H190" s="102"/>
      <c r="I190" s="102"/>
      <c r="J190" s="3"/>
      <c r="K190" s="102"/>
      <c r="L190" s="102"/>
      <c r="M190" s="102"/>
      <c r="N190" s="281"/>
      <c r="O190" s="282"/>
      <c r="P190" s="311" t="s">
        <v>385</v>
      </c>
    </row>
    <row r="191" spans="2:21" x14ac:dyDescent="0.3">
      <c r="B191" s="147" t="s">
        <v>132</v>
      </c>
      <c r="C191" s="99">
        <v>12</v>
      </c>
      <c r="D191" s="101" t="s">
        <v>302</v>
      </c>
      <c r="E191" s="2">
        <v>1850</v>
      </c>
      <c r="F191" s="3"/>
      <c r="G191" s="102"/>
      <c r="H191" s="102"/>
      <c r="I191" s="102"/>
      <c r="J191" s="3"/>
      <c r="K191" s="102"/>
      <c r="L191" s="102"/>
      <c r="M191" s="102"/>
      <c r="N191" s="281"/>
      <c r="O191" s="282"/>
      <c r="P191" s="311" t="s">
        <v>385</v>
      </c>
      <c r="S191" s="4" t="s">
        <v>240</v>
      </c>
    </row>
    <row r="192" spans="2:21" hidden="1" x14ac:dyDescent="0.3">
      <c r="B192" s="147" t="s">
        <v>132</v>
      </c>
      <c r="C192" s="99">
        <v>13</v>
      </c>
      <c r="D192" s="101" t="s">
        <v>138</v>
      </c>
      <c r="E192" s="2" t="s">
        <v>6</v>
      </c>
      <c r="F192" s="3"/>
      <c r="G192" s="102"/>
      <c r="H192" s="102"/>
      <c r="I192" s="102"/>
      <c r="J192" s="3"/>
      <c r="K192" s="102"/>
      <c r="L192" s="102"/>
      <c r="M192" s="102"/>
      <c r="N192" s="281"/>
      <c r="O192" s="282"/>
      <c r="P192" s="311" t="s">
        <v>365</v>
      </c>
    </row>
    <row r="193" spans="2:16" x14ac:dyDescent="0.3">
      <c r="B193" s="147" t="s">
        <v>132</v>
      </c>
      <c r="C193" s="99">
        <v>14</v>
      </c>
      <c r="D193" s="101" t="s">
        <v>225</v>
      </c>
      <c r="E193" s="2">
        <v>1850</v>
      </c>
      <c r="F193" s="3"/>
      <c r="G193" s="102"/>
      <c r="H193" s="102"/>
      <c r="I193" s="102"/>
      <c r="J193" s="3"/>
      <c r="K193" s="102"/>
      <c r="L193" s="102"/>
      <c r="M193" s="102"/>
      <c r="N193" s="281"/>
      <c r="O193" s="282"/>
      <c r="P193" s="311" t="s">
        <v>385</v>
      </c>
    </row>
    <row r="194" spans="2:16" x14ac:dyDescent="0.3">
      <c r="B194" s="147" t="s">
        <v>132</v>
      </c>
      <c r="C194" s="99">
        <v>15</v>
      </c>
      <c r="D194" s="101" t="s">
        <v>350</v>
      </c>
      <c r="E194" s="2">
        <v>3700</v>
      </c>
      <c r="F194" s="3"/>
      <c r="G194" s="102"/>
      <c r="H194" s="102"/>
      <c r="I194" s="102"/>
      <c r="J194" s="3"/>
      <c r="K194" s="102"/>
      <c r="L194" s="102"/>
      <c r="M194" s="102"/>
      <c r="N194" s="281"/>
      <c r="O194" s="282"/>
      <c r="P194" s="311" t="s">
        <v>502</v>
      </c>
    </row>
    <row r="195" spans="2:16" x14ac:dyDescent="0.3">
      <c r="B195" s="147" t="s">
        <v>132</v>
      </c>
      <c r="C195" s="99">
        <v>16</v>
      </c>
      <c r="D195" s="101" t="s">
        <v>139</v>
      </c>
      <c r="E195" s="2">
        <v>1850</v>
      </c>
      <c r="F195" s="3"/>
      <c r="G195" s="102"/>
      <c r="H195" s="102"/>
      <c r="I195" s="102"/>
      <c r="J195" s="3"/>
      <c r="K195" s="102"/>
      <c r="L195" s="102"/>
      <c r="M195" s="102"/>
      <c r="N195" s="281">
        <f>F195+J195</f>
        <v>0</v>
      </c>
      <c r="O195" s="282"/>
      <c r="P195" s="311" t="s">
        <v>385</v>
      </c>
    </row>
    <row r="196" spans="2:16" x14ac:dyDescent="0.3">
      <c r="B196" s="147" t="s">
        <v>132</v>
      </c>
      <c r="C196" s="99">
        <v>17</v>
      </c>
      <c r="D196" s="101" t="s">
        <v>140</v>
      </c>
      <c r="E196" s="2">
        <v>2000</v>
      </c>
      <c r="F196" s="3"/>
      <c r="G196" s="102"/>
      <c r="H196" s="102"/>
      <c r="I196" s="102"/>
      <c r="J196" s="3"/>
      <c r="K196" s="102"/>
      <c r="L196" s="102"/>
      <c r="M196" s="102"/>
      <c r="N196" s="281">
        <f>F196+J196</f>
        <v>0</v>
      </c>
      <c r="O196" s="282"/>
      <c r="P196" s="311" t="s">
        <v>385</v>
      </c>
    </row>
    <row r="197" spans="2:16" x14ac:dyDescent="0.3">
      <c r="B197" s="147" t="s">
        <v>132</v>
      </c>
      <c r="C197" s="99">
        <v>18</v>
      </c>
      <c r="D197" s="101" t="s">
        <v>141</v>
      </c>
      <c r="E197" s="2">
        <v>1750</v>
      </c>
      <c r="F197" s="3">
        <v>500</v>
      </c>
      <c r="G197" s="102"/>
      <c r="H197" s="102"/>
      <c r="I197" s="102"/>
      <c r="J197" s="3"/>
      <c r="K197" s="102"/>
      <c r="L197" s="102"/>
      <c r="M197" s="102"/>
      <c r="N197" s="281">
        <f>SUM(F197:J197)</f>
        <v>500</v>
      </c>
      <c r="O197" s="282"/>
      <c r="P197" s="311" t="s">
        <v>508</v>
      </c>
    </row>
    <row r="198" spans="2:16" hidden="1" x14ac:dyDescent="0.3">
      <c r="B198" s="147" t="s">
        <v>132</v>
      </c>
      <c r="C198" s="99">
        <v>19</v>
      </c>
      <c r="D198" s="101" t="s">
        <v>326</v>
      </c>
      <c r="E198" s="2" t="s">
        <v>6</v>
      </c>
      <c r="F198" s="3"/>
      <c r="G198" s="102"/>
      <c r="H198" s="102"/>
      <c r="I198" s="102"/>
      <c r="J198" s="3"/>
      <c r="K198" s="102"/>
      <c r="L198" s="102"/>
      <c r="M198" s="102"/>
      <c r="N198" s="281"/>
      <c r="O198" s="282"/>
      <c r="P198" s="311" t="s">
        <v>367</v>
      </c>
    </row>
    <row r="199" spans="2:16" x14ac:dyDescent="0.3">
      <c r="B199" s="147" t="s">
        <v>132</v>
      </c>
      <c r="C199" s="99">
        <v>21</v>
      </c>
      <c r="D199" s="101" t="s">
        <v>327</v>
      </c>
      <c r="E199" s="2">
        <v>12950</v>
      </c>
      <c r="F199" s="3"/>
      <c r="G199" s="102"/>
      <c r="H199" s="102"/>
      <c r="I199" s="102"/>
      <c r="J199" s="3"/>
      <c r="K199" s="102"/>
      <c r="L199" s="102"/>
      <c r="M199" s="102"/>
      <c r="N199" s="281"/>
      <c r="O199" s="282"/>
      <c r="P199" s="311" t="s">
        <v>509</v>
      </c>
    </row>
    <row r="200" spans="2:16" hidden="1" x14ac:dyDescent="0.3">
      <c r="B200" s="178" t="s">
        <v>132</v>
      </c>
      <c r="C200" s="179">
        <v>23</v>
      </c>
      <c r="D200" s="180" t="s">
        <v>142</v>
      </c>
      <c r="E200" s="181" t="s">
        <v>7</v>
      </c>
      <c r="F200" s="182">
        <v>139100</v>
      </c>
      <c r="G200" s="183"/>
      <c r="H200" s="183"/>
      <c r="I200" s="183"/>
      <c r="J200" s="182">
        <v>575147</v>
      </c>
      <c r="K200" s="183"/>
      <c r="L200" s="183"/>
      <c r="M200" s="183"/>
      <c r="N200" s="285">
        <f>F200+J200</f>
        <v>714247</v>
      </c>
      <c r="O200" s="286"/>
      <c r="P200" s="312"/>
    </row>
    <row r="201" spans="2:16" hidden="1" x14ac:dyDescent="0.3">
      <c r="B201" s="178" t="s">
        <v>132</v>
      </c>
      <c r="C201" s="179">
        <v>25</v>
      </c>
      <c r="D201" s="180" t="s">
        <v>143</v>
      </c>
      <c r="E201" s="181" t="s">
        <v>7</v>
      </c>
      <c r="F201" s="182">
        <v>107350</v>
      </c>
      <c r="G201" s="183"/>
      <c r="H201" s="183"/>
      <c r="I201" s="183"/>
      <c r="J201" s="182">
        <v>282695</v>
      </c>
      <c r="K201" s="183"/>
      <c r="L201" s="183"/>
      <c r="M201" s="183"/>
      <c r="N201" s="285">
        <f>F201+J201</f>
        <v>390045</v>
      </c>
      <c r="O201" s="286"/>
      <c r="P201" s="312"/>
    </row>
    <row r="202" spans="2:16" x14ac:dyDescent="0.3">
      <c r="B202" s="147" t="s">
        <v>132</v>
      </c>
      <c r="C202" s="99">
        <v>27</v>
      </c>
      <c r="D202" s="101" t="s">
        <v>144</v>
      </c>
      <c r="E202" s="2">
        <v>1850</v>
      </c>
      <c r="F202" s="3"/>
      <c r="G202" s="102"/>
      <c r="H202" s="102"/>
      <c r="I202" s="102"/>
      <c r="J202" s="3"/>
      <c r="K202" s="102"/>
      <c r="L202" s="102"/>
      <c r="M202" s="102"/>
      <c r="N202" s="281"/>
      <c r="O202" s="282"/>
      <c r="P202" s="311" t="s">
        <v>385</v>
      </c>
    </row>
    <row r="203" spans="2:16" hidden="1" x14ac:dyDescent="0.3">
      <c r="B203" s="147" t="s">
        <v>132</v>
      </c>
      <c r="C203" s="99">
        <v>29</v>
      </c>
      <c r="D203" s="101" t="s">
        <v>326</v>
      </c>
      <c r="E203" s="2" t="s">
        <v>6</v>
      </c>
      <c r="F203" s="3"/>
      <c r="G203" s="102"/>
      <c r="H203" s="102"/>
      <c r="I203" s="102"/>
      <c r="J203" s="3"/>
      <c r="K203" s="102"/>
      <c r="L203" s="102"/>
      <c r="M203" s="102"/>
      <c r="N203" s="281"/>
      <c r="O203" s="282"/>
      <c r="P203" s="311" t="s">
        <v>367</v>
      </c>
    </row>
    <row r="204" spans="2:16" hidden="1" x14ac:dyDescent="0.3">
      <c r="B204" s="178" t="s">
        <v>132</v>
      </c>
      <c r="C204" s="179">
        <v>31</v>
      </c>
      <c r="D204" s="180" t="s">
        <v>145</v>
      </c>
      <c r="E204" s="181" t="s">
        <v>7</v>
      </c>
      <c r="F204" s="182">
        <v>3700</v>
      </c>
      <c r="G204" s="183"/>
      <c r="H204" s="183"/>
      <c r="I204" s="183"/>
      <c r="J204" s="182">
        <v>150</v>
      </c>
      <c r="K204" s="183"/>
      <c r="L204" s="183"/>
      <c r="M204" s="183"/>
      <c r="N204" s="285">
        <f>F204+J204</f>
        <v>3850</v>
      </c>
      <c r="O204" s="286"/>
      <c r="P204" s="312" t="s">
        <v>485</v>
      </c>
    </row>
    <row r="205" spans="2:16" hidden="1" x14ac:dyDescent="0.3">
      <c r="B205" s="147" t="s">
        <v>132</v>
      </c>
      <c r="C205" s="99">
        <v>33</v>
      </c>
      <c r="D205" s="101" t="s">
        <v>226</v>
      </c>
      <c r="E205" s="2" t="s">
        <v>6</v>
      </c>
      <c r="F205" s="3">
        <v>2000</v>
      </c>
      <c r="G205" s="102"/>
      <c r="H205" s="102"/>
      <c r="I205" s="102"/>
      <c r="J205" s="3"/>
      <c r="K205" s="102"/>
      <c r="L205" s="102"/>
      <c r="M205" s="102"/>
      <c r="N205" s="281">
        <f>F205</f>
        <v>2000</v>
      </c>
      <c r="O205" s="282"/>
      <c r="P205" s="310" t="s">
        <v>364</v>
      </c>
    </row>
    <row r="206" spans="2:16" hidden="1" x14ac:dyDescent="0.3">
      <c r="B206" s="147" t="s">
        <v>132</v>
      </c>
      <c r="C206" s="99">
        <v>35</v>
      </c>
      <c r="D206" s="101" t="s">
        <v>146</v>
      </c>
      <c r="E206" s="2" t="s">
        <v>6</v>
      </c>
      <c r="F206" s="3"/>
      <c r="G206" s="102"/>
      <c r="H206" s="102"/>
      <c r="I206" s="102"/>
      <c r="J206" s="3"/>
      <c r="K206" s="102"/>
      <c r="L206" s="102"/>
      <c r="M206" s="102"/>
      <c r="N206" s="281">
        <f>F206+J206</f>
        <v>0</v>
      </c>
      <c r="O206" s="282"/>
      <c r="P206" s="311" t="s">
        <v>365</v>
      </c>
    </row>
    <row r="207" spans="2:16" x14ac:dyDescent="0.3">
      <c r="B207" s="147" t="s">
        <v>132</v>
      </c>
      <c r="C207" s="99">
        <v>37</v>
      </c>
      <c r="D207" s="101" t="s">
        <v>198</v>
      </c>
      <c r="E207" s="2">
        <v>1950</v>
      </c>
      <c r="F207" s="3"/>
      <c r="G207" s="102"/>
      <c r="H207" s="102"/>
      <c r="I207" s="102"/>
      <c r="J207" s="3"/>
      <c r="K207" s="102"/>
      <c r="L207" s="102"/>
      <c r="M207" s="102"/>
      <c r="N207" s="281">
        <f>SUM(F207:J207)</f>
        <v>0</v>
      </c>
      <c r="O207" s="282"/>
      <c r="P207" s="311" t="s">
        <v>385</v>
      </c>
    </row>
    <row r="208" spans="2:16" x14ac:dyDescent="0.3">
      <c r="B208" s="147" t="s">
        <v>132</v>
      </c>
      <c r="C208" s="99">
        <v>39</v>
      </c>
      <c r="D208" s="101" t="s">
        <v>147</v>
      </c>
      <c r="E208" s="2">
        <v>1850</v>
      </c>
      <c r="F208" s="3"/>
      <c r="G208" s="102"/>
      <c r="H208" s="102"/>
      <c r="I208" s="102"/>
      <c r="J208" s="3"/>
      <c r="K208" s="102"/>
      <c r="L208" s="102"/>
      <c r="M208" s="102"/>
      <c r="N208" s="281"/>
      <c r="O208" s="282"/>
      <c r="P208" s="311" t="s">
        <v>385</v>
      </c>
    </row>
    <row r="209" spans="2:16" x14ac:dyDescent="0.3">
      <c r="B209" s="147" t="s">
        <v>132</v>
      </c>
      <c r="C209" s="99">
        <v>41</v>
      </c>
      <c r="D209" s="101" t="s">
        <v>279</v>
      </c>
      <c r="E209" s="2">
        <v>1850</v>
      </c>
      <c r="F209" s="3"/>
      <c r="G209" s="102"/>
      <c r="H209" s="102"/>
      <c r="I209" s="102"/>
      <c r="J209" s="3"/>
      <c r="K209" s="102"/>
      <c r="L209" s="102"/>
      <c r="M209" s="102"/>
      <c r="N209" s="281"/>
      <c r="O209" s="282"/>
      <c r="P209" s="311" t="s">
        <v>385</v>
      </c>
    </row>
    <row r="210" spans="2:16" x14ac:dyDescent="0.3">
      <c r="B210" s="147" t="s">
        <v>132</v>
      </c>
      <c r="C210" s="99">
        <v>43</v>
      </c>
      <c r="D210" s="101" t="s">
        <v>148</v>
      </c>
      <c r="E210" s="2">
        <v>1850</v>
      </c>
      <c r="F210" s="3"/>
      <c r="G210" s="102"/>
      <c r="H210" s="102"/>
      <c r="I210" s="102"/>
      <c r="J210" s="3"/>
      <c r="K210" s="102"/>
      <c r="L210" s="102"/>
      <c r="M210" s="102"/>
      <c r="N210" s="281"/>
      <c r="O210" s="282"/>
      <c r="P210" s="311" t="s">
        <v>385</v>
      </c>
    </row>
    <row r="211" spans="2:16" x14ac:dyDescent="0.3">
      <c r="B211" s="147" t="s">
        <v>293</v>
      </c>
      <c r="C211" s="212"/>
      <c r="D211" s="213"/>
      <c r="E211" s="214"/>
      <c r="F211" s="215"/>
      <c r="G211" s="289"/>
      <c r="H211" s="289"/>
      <c r="I211" s="289"/>
      <c r="J211" s="215"/>
      <c r="K211" s="289"/>
      <c r="L211" s="289"/>
      <c r="M211" s="289"/>
      <c r="N211" s="290"/>
      <c r="O211" s="282"/>
      <c r="P211" s="311"/>
    </row>
    <row r="212" spans="2:16" x14ac:dyDescent="0.3">
      <c r="B212" s="147" t="s">
        <v>294</v>
      </c>
      <c r="C212" s="212"/>
      <c r="D212" s="213"/>
      <c r="E212" s="214"/>
      <c r="F212" s="215"/>
      <c r="G212" s="289"/>
      <c r="H212" s="289"/>
      <c r="I212" s="289"/>
      <c r="J212" s="215"/>
      <c r="K212" s="289"/>
      <c r="L212" s="289"/>
      <c r="M212" s="289"/>
      <c r="N212" s="290"/>
      <c r="O212" s="282"/>
      <c r="P212" s="311"/>
    </row>
    <row r="213" spans="2:16" x14ac:dyDescent="0.3">
      <c r="B213" s="147" t="s">
        <v>295</v>
      </c>
      <c r="C213" s="212"/>
      <c r="D213" s="213"/>
      <c r="E213" s="214"/>
      <c r="F213" s="215"/>
      <c r="G213" s="289"/>
      <c r="H213" s="289"/>
      <c r="I213" s="289"/>
      <c r="J213" s="215"/>
      <c r="K213" s="289"/>
      <c r="L213" s="289"/>
      <c r="M213" s="289"/>
      <c r="N213" s="290"/>
      <c r="O213" s="282"/>
      <c r="P213" s="311"/>
    </row>
    <row r="214" spans="2:16" x14ac:dyDescent="0.3">
      <c r="B214" s="147" t="s">
        <v>168</v>
      </c>
      <c r="C214" s="212"/>
      <c r="D214" s="213"/>
      <c r="E214" s="214"/>
      <c r="F214" s="215"/>
      <c r="G214" s="289"/>
      <c r="H214" s="289"/>
      <c r="I214" s="289"/>
      <c r="J214" s="215"/>
      <c r="K214" s="289"/>
      <c r="L214" s="289"/>
      <c r="M214" s="289"/>
      <c r="N214" s="290"/>
      <c r="O214" s="282"/>
      <c r="P214" s="311"/>
    </row>
    <row r="215" spans="2:16" x14ac:dyDescent="0.3">
      <c r="B215" s="147" t="s">
        <v>177</v>
      </c>
      <c r="C215" s="212"/>
      <c r="D215" s="213"/>
      <c r="E215" s="214"/>
      <c r="F215" s="215"/>
      <c r="G215" s="289"/>
      <c r="H215" s="289"/>
      <c r="I215" s="289"/>
      <c r="J215" s="215"/>
      <c r="K215" s="289"/>
      <c r="L215" s="289"/>
      <c r="M215" s="289"/>
      <c r="N215" s="290"/>
      <c r="O215" s="282"/>
      <c r="P215" s="311"/>
    </row>
    <row r="216" spans="2:16" x14ac:dyDescent="0.3">
      <c r="B216" s="147" t="s">
        <v>296</v>
      </c>
      <c r="C216" s="212"/>
      <c r="D216" s="213"/>
      <c r="E216" s="214"/>
      <c r="F216" s="215"/>
      <c r="G216" s="289"/>
      <c r="H216" s="289"/>
      <c r="I216" s="289"/>
      <c r="J216" s="215"/>
      <c r="K216" s="289"/>
      <c r="L216" s="289"/>
      <c r="M216" s="289"/>
      <c r="N216" s="290"/>
      <c r="O216" s="282"/>
      <c r="P216" s="311"/>
    </row>
    <row r="217" spans="2:16" x14ac:dyDescent="0.3">
      <c r="B217" s="147" t="s">
        <v>510</v>
      </c>
      <c r="C217" s="212"/>
      <c r="D217" s="213"/>
      <c r="E217" s="214">
        <v>6038</v>
      </c>
      <c r="F217" s="215"/>
      <c r="G217" s="289"/>
      <c r="H217" s="289"/>
      <c r="I217" s="289"/>
      <c r="J217" s="215"/>
      <c r="K217" s="289"/>
      <c r="L217" s="289"/>
      <c r="M217" s="289"/>
      <c r="N217" s="290"/>
      <c r="O217" s="282"/>
      <c r="P217" s="311" t="s">
        <v>511</v>
      </c>
    </row>
    <row r="218" spans="2:16" x14ac:dyDescent="0.3">
      <c r="B218" s="147" t="s">
        <v>512</v>
      </c>
      <c r="C218" s="212"/>
      <c r="D218" s="213"/>
      <c r="E218" s="214">
        <v>3351.2</v>
      </c>
      <c r="F218" s="215"/>
      <c r="G218" s="289"/>
      <c r="H218" s="289"/>
      <c r="I218" s="289"/>
      <c r="J218" s="215"/>
      <c r="K218" s="289"/>
      <c r="L218" s="289"/>
      <c r="M218" s="289"/>
      <c r="N218" s="290"/>
      <c r="O218" s="282"/>
      <c r="P218" s="311"/>
    </row>
    <row r="219" spans="2:16" ht="15" thickBot="1" x14ac:dyDescent="0.35">
      <c r="B219" s="150"/>
      <c r="C219" s="151"/>
      <c r="D219" s="152"/>
      <c r="E219" s="291">
        <f>SUM(E2:E218)</f>
        <v>354607.47000000003</v>
      </c>
      <c r="F219" s="184">
        <v>891637</v>
      </c>
      <c r="G219" s="153">
        <v>2018374.777381015</v>
      </c>
      <c r="H219" s="153">
        <v>0</v>
      </c>
      <c r="I219" s="153">
        <v>276000</v>
      </c>
      <c r="J219" s="153">
        <v>1228387</v>
      </c>
      <c r="K219" s="153">
        <v>45320</v>
      </c>
      <c r="L219" s="153" t="e">
        <v>#VALUE!</v>
      </c>
      <c r="M219" s="153" t="e">
        <v>#VALUE!</v>
      </c>
      <c r="N219" s="163"/>
      <c r="O219" s="292"/>
      <c r="P219" s="314"/>
    </row>
    <row r="220" spans="2:16" ht="24.6" x14ac:dyDescent="0.4">
      <c r="D220" s="89" t="s">
        <v>515</v>
      </c>
      <c r="E220" s="114">
        <v>354607.47</v>
      </c>
      <c r="F220" s="203"/>
      <c r="O220" s="204"/>
    </row>
    <row r="221" spans="2:16" ht="24.6" x14ac:dyDescent="0.4">
      <c r="D221" s="51" t="s">
        <v>356</v>
      </c>
      <c r="E221" s="43">
        <v>117</v>
      </c>
    </row>
    <row r="222" spans="2:16" x14ac:dyDescent="0.3">
      <c r="E222" s="185"/>
    </row>
    <row r="223" spans="2:16" x14ac:dyDescent="0.3">
      <c r="C223" s="4"/>
      <c r="E223" s="295"/>
    </row>
    <row r="224" spans="2:16" x14ac:dyDescent="0.3">
      <c r="C224" s="4"/>
    </row>
  </sheetData>
  <sheetProtection formatCells="0"/>
  <autoFilter ref="B1:AE225" xr:uid="{980C9A03-CE1F-48D8-9E36-496FE1001338}">
    <filterColumn colId="3">
      <filters blank="1">
        <filter val="$1,750.00"/>
        <filter val="$1,750.61"/>
        <filter val="$1,800.00"/>
        <filter val="$1,850.00"/>
        <filter val="$1,874.65"/>
        <filter val="$1,900.00"/>
        <filter val="$1,950.00"/>
        <filter val="$10,500.00"/>
        <filter val="$10,508.00"/>
        <filter val="$12,700.00"/>
        <filter val="$12,950.00"/>
        <filter val="$13,300.00"/>
        <filter val="$17,978.16"/>
        <filter val="$2,000.00"/>
        <filter val="$20,586.00"/>
        <filter val="$3,351.20"/>
        <filter val="$3,700.00"/>
        <filter val="$3,750.00"/>
        <filter val="$3,900.00"/>
        <filter val="$354,607.47"/>
        <filter val="$4,000.00"/>
        <filter val="$4,046.20"/>
        <filter val="$400.00"/>
        <filter val="$5,550.00"/>
        <filter val="$6,038.00"/>
        <filter val="$7,500.00"/>
        <filter val="$7,750.00"/>
        <filter val="$9,750.00"/>
        <filter val="354,607.47"/>
      </filters>
    </filterColumn>
  </autoFilter>
  <pageMargins left="0.2" right="0" top="0" bottom="0" header="0.3" footer="0.3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0C761-08B6-46AE-8A8F-4F6F27AAE297}">
  <sheetPr filterMode="1"/>
  <dimension ref="B1:AC218"/>
  <sheetViews>
    <sheetView topLeftCell="A134" zoomScale="94" zoomScaleNormal="94" workbookViewId="0">
      <selection activeCell="B67" sqref="B66:B67"/>
    </sheetView>
  </sheetViews>
  <sheetFormatPr baseColWidth="10" defaultColWidth="11.44140625" defaultRowHeight="14.4" x14ac:dyDescent="0.3"/>
  <cols>
    <col min="1" max="1" width="3.77734375" customWidth="1"/>
    <col min="2" max="2" width="24.77734375" bestFit="1" customWidth="1"/>
    <col min="3" max="3" width="6.88671875" customWidth="1"/>
    <col min="4" max="4" width="74.109375" customWidth="1"/>
    <col min="5" max="5" width="14" customWidth="1"/>
    <col min="6" max="6" width="14.88671875" customWidth="1"/>
    <col min="7" max="9" width="11.44140625" hidden="1" customWidth="1"/>
    <col min="10" max="10" width="13.88671875" customWidth="1"/>
    <col min="11" max="13" width="11.44140625" hidden="1" customWidth="1"/>
    <col min="14" max="14" width="16.5546875" customWidth="1"/>
    <col min="15" max="15" width="6.88671875" customWidth="1"/>
    <col min="16" max="16" width="48.33203125" style="4" bestFit="1" customWidth="1"/>
    <col min="20" max="20" width="11.44140625" customWidth="1"/>
    <col min="21" max="21" width="14.44140625" customWidth="1"/>
    <col min="22" max="22" width="11.44140625" customWidth="1"/>
    <col min="29" max="29" width="17.5546875" customWidth="1"/>
  </cols>
  <sheetData>
    <row r="1" spans="2:16" ht="55.8" thickBot="1" x14ac:dyDescent="0.35">
      <c r="B1" s="383" t="s">
        <v>289</v>
      </c>
      <c r="C1" s="384" t="s">
        <v>0</v>
      </c>
      <c r="D1" s="117" t="s">
        <v>286</v>
      </c>
      <c r="E1" s="187" t="s">
        <v>514</v>
      </c>
      <c r="F1" s="385" t="s">
        <v>287</v>
      </c>
      <c r="G1" s="380" t="s">
        <v>300</v>
      </c>
      <c r="H1" s="302" t="s">
        <v>219</v>
      </c>
      <c r="I1" s="378"/>
      <c r="J1" s="186" t="s">
        <v>309</v>
      </c>
      <c r="K1" s="380" t="s">
        <v>299</v>
      </c>
      <c r="L1" s="302" t="s">
        <v>2</v>
      </c>
      <c r="M1" s="379" t="s">
        <v>3</v>
      </c>
      <c r="N1" s="118" t="s">
        <v>288</v>
      </c>
      <c r="O1" s="386" t="s">
        <v>290</v>
      </c>
      <c r="P1" s="118" t="s">
        <v>155</v>
      </c>
    </row>
    <row r="2" spans="2:16" hidden="1" x14ac:dyDescent="0.3">
      <c r="B2" s="320" t="s">
        <v>4</v>
      </c>
      <c r="C2" s="321">
        <v>1</v>
      </c>
      <c r="D2" s="322" t="s">
        <v>5</v>
      </c>
      <c r="E2" s="323">
        <v>1850</v>
      </c>
      <c r="F2" s="324"/>
      <c r="G2" s="159"/>
      <c r="H2" s="159"/>
      <c r="I2" s="159"/>
      <c r="J2" s="324"/>
      <c r="K2" s="159"/>
      <c r="L2" s="159"/>
      <c r="M2" s="159"/>
      <c r="N2" s="325">
        <f>F2+J2</f>
        <v>0</v>
      </c>
      <c r="O2" s="326" t="s">
        <v>202</v>
      </c>
      <c r="P2" s="309" t="s">
        <v>385</v>
      </c>
    </row>
    <row r="3" spans="2:16" x14ac:dyDescent="0.3">
      <c r="B3" s="154" t="s">
        <v>4</v>
      </c>
      <c r="C3" s="155">
        <v>2</v>
      </c>
      <c r="D3" s="156" t="s">
        <v>25</v>
      </c>
      <c r="E3" s="157" t="s">
        <v>6</v>
      </c>
      <c r="F3" s="252">
        <v>1000</v>
      </c>
      <c r="G3" s="319"/>
      <c r="H3" s="102"/>
      <c r="I3" s="317"/>
      <c r="J3" s="253"/>
      <c r="K3" s="319"/>
      <c r="L3" s="102"/>
      <c r="M3" s="317"/>
      <c r="N3" s="357">
        <f>F3</f>
        <v>1000</v>
      </c>
      <c r="O3" s="308" t="s">
        <v>202</v>
      </c>
      <c r="P3" s="358" t="s">
        <v>378</v>
      </c>
    </row>
    <row r="4" spans="2:16" ht="15" thickBot="1" x14ac:dyDescent="0.35">
      <c r="B4" s="352"/>
      <c r="C4" s="353"/>
      <c r="D4" s="353"/>
      <c r="E4" s="354"/>
      <c r="F4" s="355"/>
      <c r="G4" s="209"/>
      <c r="H4" s="104"/>
      <c r="I4" s="207"/>
      <c r="J4" s="356"/>
      <c r="K4" s="209"/>
      <c r="L4" s="104"/>
      <c r="M4" s="207"/>
      <c r="N4" s="359"/>
      <c r="O4" s="360"/>
      <c r="P4" s="360"/>
    </row>
    <row r="5" spans="2:16" hidden="1" x14ac:dyDescent="0.3">
      <c r="B5" s="222" t="s">
        <v>8</v>
      </c>
      <c r="C5" s="223">
        <v>2</v>
      </c>
      <c r="D5" s="224" t="s">
        <v>245</v>
      </c>
      <c r="E5" s="225">
        <v>1850</v>
      </c>
      <c r="F5" s="226"/>
      <c r="G5" s="102"/>
      <c r="H5" s="102"/>
      <c r="I5" s="102"/>
      <c r="J5" s="226"/>
      <c r="K5" s="102"/>
      <c r="L5" s="102"/>
      <c r="M5" s="102"/>
      <c r="N5" s="296"/>
      <c r="O5" s="297" t="s">
        <v>202</v>
      </c>
      <c r="P5" s="311" t="s">
        <v>385</v>
      </c>
    </row>
    <row r="6" spans="2:16" hidden="1" x14ac:dyDescent="0.3">
      <c r="B6" s="211" t="s">
        <v>8</v>
      </c>
      <c r="C6" s="212">
        <v>4</v>
      </c>
      <c r="D6" s="213" t="s">
        <v>9</v>
      </c>
      <c r="E6" s="214">
        <v>1850</v>
      </c>
      <c r="F6" s="215"/>
      <c r="G6" s="131"/>
      <c r="H6" s="102"/>
      <c r="I6" s="102"/>
      <c r="J6" s="215"/>
      <c r="K6" s="102"/>
      <c r="L6" s="102"/>
      <c r="M6" s="102"/>
      <c r="N6" s="290"/>
      <c r="O6" s="327" t="s">
        <v>202</v>
      </c>
      <c r="P6" s="311" t="s">
        <v>385</v>
      </c>
    </row>
    <row r="7" spans="2:16" ht="15" thickBot="1" x14ac:dyDescent="0.35">
      <c r="B7" s="361" t="s">
        <v>8</v>
      </c>
      <c r="C7" s="362">
        <v>6</v>
      </c>
      <c r="D7" s="363" t="s">
        <v>317</v>
      </c>
      <c r="E7" s="240" t="s">
        <v>6</v>
      </c>
      <c r="F7" s="241">
        <v>400</v>
      </c>
      <c r="G7" s="319"/>
      <c r="H7" s="102"/>
      <c r="I7" s="317"/>
      <c r="J7" s="242"/>
      <c r="K7" s="319"/>
      <c r="L7" s="102"/>
      <c r="M7" s="317"/>
      <c r="N7" s="364">
        <f>F7</f>
        <v>400</v>
      </c>
      <c r="O7" s="365" t="s">
        <v>478</v>
      </c>
      <c r="P7" s="366" t="s">
        <v>479</v>
      </c>
    </row>
    <row r="8" spans="2:16" hidden="1" x14ac:dyDescent="0.3">
      <c r="B8" s="222" t="s">
        <v>8</v>
      </c>
      <c r="C8" s="223">
        <v>8</v>
      </c>
      <c r="D8" s="224" t="s">
        <v>227</v>
      </c>
      <c r="E8" s="225">
        <v>1850</v>
      </c>
      <c r="F8" s="226"/>
      <c r="G8" s="102"/>
      <c r="H8" s="102"/>
      <c r="I8" s="102"/>
      <c r="J8" s="226"/>
      <c r="K8" s="102"/>
      <c r="L8" s="102"/>
      <c r="M8" s="102"/>
      <c r="N8" s="296"/>
      <c r="O8" s="297" t="s">
        <v>202</v>
      </c>
      <c r="P8" s="311" t="s">
        <v>385</v>
      </c>
    </row>
    <row r="9" spans="2:16" hidden="1" x14ac:dyDescent="0.3">
      <c r="B9" s="211" t="s">
        <v>8</v>
      </c>
      <c r="C9" s="212">
        <v>10</v>
      </c>
      <c r="D9" s="213" t="s">
        <v>10</v>
      </c>
      <c r="E9" s="214">
        <v>400</v>
      </c>
      <c r="F9" s="215"/>
      <c r="G9" s="102"/>
      <c r="H9" s="102"/>
      <c r="I9" s="102"/>
      <c r="J9" s="215"/>
      <c r="K9" s="102"/>
      <c r="L9" s="102"/>
      <c r="M9" s="102"/>
      <c r="N9" s="290">
        <f>F9</f>
        <v>0</v>
      </c>
      <c r="O9" s="327" t="s">
        <v>201</v>
      </c>
      <c r="P9" s="311" t="s">
        <v>480</v>
      </c>
    </row>
    <row r="10" spans="2:16" x14ac:dyDescent="0.3">
      <c r="B10" s="154" t="s">
        <v>8</v>
      </c>
      <c r="C10" s="155">
        <v>12</v>
      </c>
      <c r="D10" s="156" t="s">
        <v>196</v>
      </c>
      <c r="E10" s="157" t="s">
        <v>6</v>
      </c>
      <c r="F10" s="252"/>
      <c r="G10" s="319"/>
      <c r="H10" s="102"/>
      <c r="I10" s="317"/>
      <c r="J10" s="253"/>
      <c r="K10" s="319"/>
      <c r="L10" s="102"/>
      <c r="M10" s="317"/>
      <c r="N10" s="357"/>
      <c r="O10" s="308"/>
      <c r="P10" s="309" t="s">
        <v>375</v>
      </c>
    </row>
    <row r="11" spans="2:16" ht="15" thickBot="1" x14ac:dyDescent="0.35">
      <c r="B11" s="150" t="s">
        <v>8</v>
      </c>
      <c r="C11" s="151">
        <v>14</v>
      </c>
      <c r="D11" s="152" t="s">
        <v>236</v>
      </c>
      <c r="E11" s="247" t="s">
        <v>6</v>
      </c>
      <c r="F11" s="248"/>
      <c r="G11" s="319"/>
      <c r="H11" s="102"/>
      <c r="I11" s="317"/>
      <c r="J11" s="250"/>
      <c r="K11" s="319"/>
      <c r="L11" s="102"/>
      <c r="M11" s="317"/>
      <c r="N11" s="367">
        <f>F11+J11</f>
        <v>0</v>
      </c>
      <c r="O11" s="292" t="s">
        <v>376</v>
      </c>
      <c r="P11" s="314" t="s">
        <v>382</v>
      </c>
    </row>
    <row r="12" spans="2:16" hidden="1" x14ac:dyDescent="0.3">
      <c r="B12" s="222" t="s">
        <v>8</v>
      </c>
      <c r="C12" s="223">
        <v>16</v>
      </c>
      <c r="D12" s="224" t="s">
        <v>11</v>
      </c>
      <c r="E12" s="225">
        <v>1850</v>
      </c>
      <c r="F12" s="226"/>
      <c r="G12" s="102"/>
      <c r="H12" s="102"/>
      <c r="I12" s="102"/>
      <c r="J12" s="226"/>
      <c r="K12" s="102"/>
      <c r="L12" s="102"/>
      <c r="M12" s="102"/>
      <c r="N12" s="296"/>
      <c r="O12" s="297"/>
      <c r="P12" s="311" t="s">
        <v>385</v>
      </c>
    </row>
    <row r="13" spans="2:16" hidden="1" x14ac:dyDescent="0.3">
      <c r="B13" s="216" t="s">
        <v>8</v>
      </c>
      <c r="C13" s="217">
        <v>18</v>
      </c>
      <c r="D13" s="218" t="s">
        <v>12</v>
      </c>
      <c r="E13" s="219" t="s">
        <v>7</v>
      </c>
      <c r="F13" s="220">
        <v>1850</v>
      </c>
      <c r="G13" s="183"/>
      <c r="H13" s="183"/>
      <c r="I13" s="183"/>
      <c r="J13" s="220">
        <v>50</v>
      </c>
      <c r="K13" s="183"/>
      <c r="L13" s="183"/>
      <c r="M13" s="183"/>
      <c r="N13" s="328">
        <f>F13+J13</f>
        <v>1900</v>
      </c>
      <c r="O13" s="329"/>
      <c r="P13" s="312" t="s">
        <v>481</v>
      </c>
    </row>
    <row r="14" spans="2:16" x14ac:dyDescent="0.3">
      <c r="B14" s="154" t="s">
        <v>8</v>
      </c>
      <c r="C14" s="155">
        <v>20</v>
      </c>
      <c r="D14" s="156" t="s">
        <v>174</v>
      </c>
      <c r="E14" s="157" t="s">
        <v>6</v>
      </c>
      <c r="F14" s="252"/>
      <c r="G14" s="319"/>
      <c r="H14" s="102"/>
      <c r="I14" s="317"/>
      <c r="J14" s="253"/>
      <c r="K14" s="319"/>
      <c r="L14" s="102"/>
      <c r="M14" s="317"/>
      <c r="N14" s="357"/>
      <c r="O14" s="308"/>
      <c r="P14" s="309" t="s">
        <v>377</v>
      </c>
    </row>
    <row r="15" spans="2:16" ht="15" thickBot="1" x14ac:dyDescent="0.35">
      <c r="B15" s="150" t="s">
        <v>8</v>
      </c>
      <c r="C15" s="151">
        <v>22</v>
      </c>
      <c r="D15" s="152" t="s">
        <v>13</v>
      </c>
      <c r="E15" s="247" t="s">
        <v>6</v>
      </c>
      <c r="F15" s="248"/>
      <c r="G15" s="319"/>
      <c r="H15" s="102"/>
      <c r="I15" s="317"/>
      <c r="J15" s="250"/>
      <c r="K15" s="319"/>
      <c r="L15" s="102"/>
      <c r="M15" s="317"/>
      <c r="N15" s="367"/>
      <c r="O15" s="292"/>
      <c r="P15" s="314" t="s">
        <v>375</v>
      </c>
    </row>
    <row r="16" spans="2:16" hidden="1" x14ac:dyDescent="0.3">
      <c r="B16" s="222" t="s">
        <v>8</v>
      </c>
      <c r="C16" s="223">
        <v>24</v>
      </c>
      <c r="D16" s="224" t="s">
        <v>14</v>
      </c>
      <c r="E16" s="225">
        <v>1850</v>
      </c>
      <c r="F16" s="226"/>
      <c r="G16" s="102"/>
      <c r="H16" s="102"/>
      <c r="I16" s="102"/>
      <c r="J16" s="226"/>
      <c r="K16" s="102"/>
      <c r="L16" s="102"/>
      <c r="M16" s="102"/>
      <c r="N16" s="296">
        <f>F16</f>
        <v>0</v>
      </c>
      <c r="O16" s="297"/>
      <c r="P16" s="311" t="s">
        <v>385</v>
      </c>
    </row>
    <row r="17" spans="2:16" hidden="1" x14ac:dyDescent="0.3">
      <c r="B17" s="147" t="s">
        <v>8</v>
      </c>
      <c r="C17" s="99">
        <v>26</v>
      </c>
      <c r="D17" s="101" t="s">
        <v>246</v>
      </c>
      <c r="E17" s="2">
        <v>1850</v>
      </c>
      <c r="F17" s="3"/>
      <c r="G17" s="102"/>
      <c r="H17" s="102"/>
      <c r="I17" s="102"/>
      <c r="J17" s="3"/>
      <c r="K17" s="102"/>
      <c r="L17" s="102"/>
      <c r="M17" s="102"/>
      <c r="N17" s="281"/>
      <c r="O17" s="282"/>
      <c r="P17" s="311" t="s">
        <v>385</v>
      </c>
    </row>
    <row r="18" spans="2:16" hidden="1" x14ac:dyDescent="0.3">
      <c r="B18" s="147" t="s">
        <v>8</v>
      </c>
      <c r="C18" s="99">
        <v>28</v>
      </c>
      <c r="D18" s="101" t="s">
        <v>15</v>
      </c>
      <c r="E18" s="2">
        <v>1850</v>
      </c>
      <c r="F18" s="3"/>
      <c r="G18" s="102"/>
      <c r="H18" s="102"/>
      <c r="I18" s="102"/>
      <c r="J18" s="3"/>
      <c r="K18" s="102"/>
      <c r="L18" s="102"/>
      <c r="M18" s="102"/>
      <c r="N18" s="281"/>
      <c r="O18" s="282"/>
      <c r="P18" s="311" t="s">
        <v>385</v>
      </c>
    </row>
    <row r="19" spans="2:16" hidden="1" x14ac:dyDescent="0.3">
      <c r="B19" s="147" t="s">
        <v>8</v>
      </c>
      <c r="C19" s="99">
        <v>30</v>
      </c>
      <c r="D19" s="101" t="s">
        <v>16</v>
      </c>
      <c r="E19" s="2">
        <v>1850</v>
      </c>
      <c r="F19" s="3"/>
      <c r="G19" s="102"/>
      <c r="H19" s="102"/>
      <c r="I19" s="102"/>
      <c r="J19" s="3"/>
      <c r="K19" s="102"/>
      <c r="L19" s="102"/>
      <c r="M19" s="102"/>
      <c r="N19" s="281"/>
      <c r="O19" s="282"/>
      <c r="P19" s="311" t="s">
        <v>385</v>
      </c>
    </row>
    <row r="20" spans="2:16" hidden="1" x14ac:dyDescent="0.3">
      <c r="B20" s="147" t="s">
        <v>8</v>
      </c>
      <c r="C20" s="99">
        <v>32</v>
      </c>
      <c r="D20" s="101" t="s">
        <v>291</v>
      </c>
      <c r="E20" s="2">
        <v>1850</v>
      </c>
      <c r="F20" s="3"/>
      <c r="G20" s="102"/>
      <c r="H20" s="102"/>
      <c r="I20" s="102"/>
      <c r="J20" s="3"/>
      <c r="K20" s="102"/>
      <c r="L20" s="102"/>
      <c r="M20" s="102"/>
      <c r="N20" s="281"/>
      <c r="O20" s="282"/>
      <c r="P20" s="311" t="s">
        <v>385</v>
      </c>
    </row>
    <row r="21" spans="2:16" hidden="1" x14ac:dyDescent="0.3">
      <c r="B21" s="147" t="s">
        <v>8</v>
      </c>
      <c r="C21" s="99">
        <v>34</v>
      </c>
      <c r="D21" s="101" t="s">
        <v>318</v>
      </c>
      <c r="E21" s="2">
        <v>1900</v>
      </c>
      <c r="F21" s="3"/>
      <c r="G21" s="102"/>
      <c r="H21" s="102"/>
      <c r="I21" s="102"/>
      <c r="J21" s="3"/>
      <c r="K21" s="102"/>
      <c r="L21" s="102"/>
      <c r="M21" s="102"/>
      <c r="N21" s="281"/>
      <c r="O21" s="282"/>
      <c r="P21" s="311" t="s">
        <v>385</v>
      </c>
    </row>
    <row r="22" spans="2:16" hidden="1" x14ac:dyDescent="0.3">
      <c r="B22" s="211" t="s">
        <v>8</v>
      </c>
      <c r="C22" s="212">
        <v>36</v>
      </c>
      <c r="D22" s="213" t="s">
        <v>17</v>
      </c>
      <c r="E22" s="214">
        <v>1850</v>
      </c>
      <c r="F22" s="215"/>
      <c r="G22" s="102"/>
      <c r="H22" s="102"/>
      <c r="I22" s="102"/>
      <c r="J22" s="215"/>
      <c r="K22" s="102"/>
      <c r="L22" s="102"/>
      <c r="M22" s="102"/>
      <c r="N22" s="290"/>
      <c r="O22" s="327"/>
      <c r="P22" s="311" t="s">
        <v>385</v>
      </c>
    </row>
    <row r="23" spans="2:16" x14ac:dyDescent="0.3">
      <c r="B23" s="154" t="s">
        <v>8</v>
      </c>
      <c r="C23" s="155">
        <v>38</v>
      </c>
      <c r="D23" s="156" t="s">
        <v>18</v>
      </c>
      <c r="E23" s="157" t="s">
        <v>6</v>
      </c>
      <c r="F23" s="252">
        <v>1000</v>
      </c>
      <c r="G23" s="319"/>
      <c r="H23" s="102"/>
      <c r="I23" s="317"/>
      <c r="J23" s="253"/>
      <c r="K23" s="319"/>
      <c r="L23" s="102"/>
      <c r="M23" s="317"/>
      <c r="N23" s="357">
        <f>F23</f>
        <v>1000</v>
      </c>
      <c r="O23" s="308"/>
      <c r="P23" s="358" t="s">
        <v>378</v>
      </c>
    </row>
    <row r="24" spans="2:16" x14ac:dyDescent="0.3">
      <c r="B24" s="147" t="s">
        <v>8</v>
      </c>
      <c r="C24" s="99">
        <v>40</v>
      </c>
      <c r="D24" s="101" t="s">
        <v>19</v>
      </c>
      <c r="E24" s="2" t="s">
        <v>6</v>
      </c>
      <c r="F24" s="368">
        <v>1000</v>
      </c>
      <c r="G24" s="319"/>
      <c r="H24" s="102"/>
      <c r="I24" s="317"/>
      <c r="J24" s="369"/>
      <c r="K24" s="319"/>
      <c r="L24" s="102"/>
      <c r="M24" s="317"/>
      <c r="N24" s="370">
        <f>F24</f>
        <v>1000</v>
      </c>
      <c r="O24" s="282"/>
      <c r="P24" s="310" t="s">
        <v>378</v>
      </c>
    </row>
    <row r="25" spans="2:16" x14ac:dyDescent="0.3">
      <c r="B25" s="147" t="s">
        <v>8</v>
      </c>
      <c r="C25" s="99">
        <v>42</v>
      </c>
      <c r="D25" s="101" t="s">
        <v>20</v>
      </c>
      <c r="E25" s="2" t="s">
        <v>6</v>
      </c>
      <c r="F25" s="368"/>
      <c r="G25" s="319"/>
      <c r="H25" s="102"/>
      <c r="I25" s="317"/>
      <c r="J25" s="369"/>
      <c r="K25" s="319"/>
      <c r="L25" s="102"/>
      <c r="M25" s="317"/>
      <c r="N25" s="370"/>
      <c r="O25" s="282"/>
      <c r="P25" s="311" t="s">
        <v>367</v>
      </c>
    </row>
    <row r="26" spans="2:16" x14ac:dyDescent="0.3">
      <c r="B26" s="147" t="s">
        <v>8</v>
      </c>
      <c r="C26" s="99">
        <v>44</v>
      </c>
      <c r="D26" s="101" t="s">
        <v>203</v>
      </c>
      <c r="E26" s="2" t="s">
        <v>6</v>
      </c>
      <c r="F26" s="368">
        <v>1000</v>
      </c>
      <c r="G26" s="319"/>
      <c r="H26" s="102"/>
      <c r="I26" s="317"/>
      <c r="J26" s="369"/>
      <c r="K26" s="319"/>
      <c r="L26" s="102"/>
      <c r="M26" s="317"/>
      <c r="N26" s="370">
        <f>F26</f>
        <v>1000</v>
      </c>
      <c r="O26" s="282"/>
      <c r="P26" s="310" t="s">
        <v>378</v>
      </c>
    </row>
    <row r="27" spans="2:16" x14ac:dyDescent="0.3">
      <c r="B27" s="147" t="s">
        <v>8</v>
      </c>
      <c r="C27" s="99">
        <v>46</v>
      </c>
      <c r="D27" s="101" t="s">
        <v>277</v>
      </c>
      <c r="E27" s="2" t="s">
        <v>6</v>
      </c>
      <c r="F27" s="368"/>
      <c r="G27" s="319"/>
      <c r="H27" s="102"/>
      <c r="I27" s="317"/>
      <c r="J27" s="369"/>
      <c r="K27" s="319"/>
      <c r="L27" s="102"/>
      <c r="M27" s="317"/>
      <c r="N27" s="370">
        <f>F27+J27</f>
        <v>0</v>
      </c>
      <c r="O27" s="282"/>
      <c r="P27" s="311" t="s">
        <v>363</v>
      </c>
    </row>
    <row r="28" spans="2:16" ht="15" thickBot="1" x14ac:dyDescent="0.35">
      <c r="B28" s="150" t="s">
        <v>8</v>
      </c>
      <c r="C28" s="151">
        <v>48</v>
      </c>
      <c r="D28" s="152" t="s">
        <v>204</v>
      </c>
      <c r="E28" s="247" t="s">
        <v>6</v>
      </c>
      <c r="F28" s="248">
        <v>2000</v>
      </c>
      <c r="G28" s="319"/>
      <c r="H28" s="102"/>
      <c r="I28" s="317"/>
      <c r="J28" s="250"/>
      <c r="K28" s="319"/>
      <c r="L28" s="102"/>
      <c r="M28" s="317"/>
      <c r="N28" s="367">
        <f>F28+J28</f>
        <v>2000</v>
      </c>
      <c r="O28" s="292"/>
      <c r="P28" s="371" t="s">
        <v>364</v>
      </c>
    </row>
    <row r="29" spans="2:16" hidden="1" x14ac:dyDescent="0.3">
      <c r="B29" s="227" t="s">
        <v>8</v>
      </c>
      <c r="C29" s="228">
        <v>50</v>
      </c>
      <c r="D29" s="229" t="s">
        <v>22</v>
      </c>
      <c r="E29" s="230">
        <v>4000</v>
      </c>
      <c r="F29" s="231"/>
      <c r="G29" s="102"/>
      <c r="H29" s="102"/>
      <c r="I29" s="102"/>
      <c r="J29" s="231"/>
      <c r="K29" s="102"/>
      <c r="L29" s="102"/>
      <c r="M29" s="102"/>
      <c r="N29" s="334">
        <f>F29+J29</f>
        <v>0</v>
      </c>
      <c r="O29" s="335"/>
      <c r="P29" s="311" t="s">
        <v>482</v>
      </c>
    </row>
    <row r="30" spans="2:16" x14ac:dyDescent="0.3">
      <c r="B30" s="154" t="s">
        <v>8</v>
      </c>
      <c r="C30" s="155">
        <v>52</v>
      </c>
      <c r="D30" s="156" t="s">
        <v>23</v>
      </c>
      <c r="E30" s="157" t="s">
        <v>6</v>
      </c>
      <c r="F30" s="252"/>
      <c r="G30" s="319"/>
      <c r="H30" s="102"/>
      <c r="I30" s="317"/>
      <c r="J30" s="253"/>
      <c r="K30" s="319"/>
      <c r="L30" s="102"/>
      <c r="M30" s="317"/>
      <c r="N30" s="357"/>
      <c r="O30" s="308"/>
      <c r="P30" s="309" t="s">
        <v>483</v>
      </c>
    </row>
    <row r="31" spans="2:16" x14ac:dyDescent="0.3">
      <c r="B31" s="147" t="s">
        <v>8</v>
      </c>
      <c r="C31" s="99">
        <v>54</v>
      </c>
      <c r="D31" s="101" t="s">
        <v>237</v>
      </c>
      <c r="E31" s="2" t="s">
        <v>6</v>
      </c>
      <c r="F31" s="368"/>
      <c r="G31" s="319"/>
      <c r="H31" s="102"/>
      <c r="I31" s="317"/>
      <c r="J31" s="369"/>
      <c r="K31" s="319"/>
      <c r="L31" s="102"/>
      <c r="M31" s="317"/>
      <c r="N31" s="370">
        <f>F31</f>
        <v>0</v>
      </c>
      <c r="O31" s="282"/>
      <c r="P31" s="311" t="s">
        <v>366</v>
      </c>
    </row>
    <row r="32" spans="2:16" x14ac:dyDescent="0.3">
      <c r="B32" s="147" t="s">
        <v>8</v>
      </c>
      <c r="C32" s="99">
        <v>56</v>
      </c>
      <c r="D32" s="101" t="s">
        <v>24</v>
      </c>
      <c r="E32" s="2" t="s">
        <v>6</v>
      </c>
      <c r="F32" s="368">
        <v>1000</v>
      </c>
      <c r="G32" s="319"/>
      <c r="H32" s="102"/>
      <c r="I32" s="317"/>
      <c r="J32" s="369"/>
      <c r="K32" s="319"/>
      <c r="L32" s="102"/>
      <c r="M32" s="317"/>
      <c r="N32" s="370">
        <f>F32+J32</f>
        <v>1000</v>
      </c>
      <c r="O32" s="282"/>
      <c r="P32" s="310" t="s">
        <v>378</v>
      </c>
    </row>
    <row r="33" spans="2:29" x14ac:dyDescent="0.3">
      <c r="B33" s="147" t="s">
        <v>8</v>
      </c>
      <c r="C33" s="99">
        <v>58</v>
      </c>
      <c r="D33" s="101" t="s">
        <v>25</v>
      </c>
      <c r="E33" s="2" t="s">
        <v>6</v>
      </c>
      <c r="F33" s="368">
        <v>1000</v>
      </c>
      <c r="G33" s="319"/>
      <c r="H33" s="102"/>
      <c r="I33" s="317"/>
      <c r="J33" s="369"/>
      <c r="K33" s="319"/>
      <c r="L33" s="102"/>
      <c r="M33" s="317"/>
      <c r="N33" s="370">
        <f>F33</f>
        <v>1000</v>
      </c>
      <c r="O33" s="282"/>
      <c r="P33" s="310" t="s">
        <v>378</v>
      </c>
    </row>
    <row r="34" spans="2:29" x14ac:dyDescent="0.3">
      <c r="B34" s="147" t="s">
        <v>8</v>
      </c>
      <c r="C34" s="99">
        <v>60</v>
      </c>
      <c r="D34" s="101" t="s">
        <v>26</v>
      </c>
      <c r="E34" s="2" t="s">
        <v>6</v>
      </c>
      <c r="F34" s="368">
        <v>1000</v>
      </c>
      <c r="G34" s="319"/>
      <c r="H34" s="102"/>
      <c r="I34" s="317"/>
      <c r="J34" s="369"/>
      <c r="K34" s="319"/>
      <c r="L34" s="102"/>
      <c r="M34" s="317"/>
      <c r="N34" s="370">
        <f>F34</f>
        <v>1000</v>
      </c>
      <c r="O34" s="282"/>
      <c r="P34" s="310" t="s">
        <v>378</v>
      </c>
    </row>
    <row r="35" spans="2:29" x14ac:dyDescent="0.3">
      <c r="B35" s="148"/>
      <c r="C35" s="103"/>
      <c r="D35" s="103"/>
      <c r="E35" s="70"/>
      <c r="F35" s="372"/>
      <c r="G35" s="209"/>
      <c r="H35" s="104"/>
      <c r="I35" s="207"/>
      <c r="J35" s="373"/>
      <c r="K35" s="209"/>
      <c r="L35" s="104"/>
      <c r="M35" s="207"/>
      <c r="N35" s="374"/>
      <c r="O35" s="284"/>
      <c r="P35" s="284"/>
    </row>
    <row r="36" spans="2:29" ht="15" thickBot="1" x14ac:dyDescent="0.35">
      <c r="B36" s="150" t="s">
        <v>27</v>
      </c>
      <c r="C36" s="151" t="s">
        <v>28</v>
      </c>
      <c r="D36" s="152" t="s">
        <v>29</v>
      </c>
      <c r="E36" s="247" t="s">
        <v>6</v>
      </c>
      <c r="F36" s="248">
        <v>1000</v>
      </c>
      <c r="G36" s="319"/>
      <c r="H36" s="102"/>
      <c r="I36" s="317"/>
      <c r="J36" s="250"/>
      <c r="K36" s="319"/>
      <c r="L36" s="102"/>
      <c r="M36" s="317"/>
      <c r="N36" s="367">
        <f>F36+J36</f>
        <v>1000</v>
      </c>
      <c r="O36" s="292"/>
      <c r="P36" s="371" t="s">
        <v>378</v>
      </c>
      <c r="U36" s="115"/>
      <c r="V36" s="132"/>
      <c r="W36" s="132"/>
      <c r="X36" s="132"/>
      <c r="Y36" s="115"/>
      <c r="Z36" s="132"/>
      <c r="AA36" s="132"/>
      <c r="AB36" s="132"/>
      <c r="AC36" s="69"/>
    </row>
    <row r="37" spans="2:29" hidden="1" x14ac:dyDescent="0.3">
      <c r="B37" s="336" t="s">
        <v>27</v>
      </c>
      <c r="C37" s="337" t="s">
        <v>30</v>
      </c>
      <c r="D37" s="338" t="s">
        <v>31</v>
      </c>
      <c r="E37" s="339" t="s">
        <v>7</v>
      </c>
      <c r="F37" s="340">
        <v>10900</v>
      </c>
      <c r="G37" s="183"/>
      <c r="H37" s="183"/>
      <c r="I37" s="183"/>
      <c r="J37" s="340">
        <v>1050</v>
      </c>
      <c r="K37" s="183"/>
      <c r="L37" s="183"/>
      <c r="M37" s="183"/>
      <c r="N37" s="341">
        <f>F37+J37</f>
        <v>11950</v>
      </c>
      <c r="O37" s="342"/>
      <c r="P37" s="312" t="s">
        <v>484</v>
      </c>
    </row>
    <row r="38" spans="2:29" ht="15" thickBot="1" x14ac:dyDescent="0.35">
      <c r="B38" s="361" t="s">
        <v>27</v>
      </c>
      <c r="C38" s="362">
        <v>2</v>
      </c>
      <c r="D38" s="363" t="s">
        <v>32</v>
      </c>
      <c r="E38" s="240" t="s">
        <v>6</v>
      </c>
      <c r="F38" s="241"/>
      <c r="G38" s="319"/>
      <c r="H38" s="102"/>
      <c r="I38" s="317"/>
      <c r="J38" s="242"/>
      <c r="K38" s="319"/>
      <c r="L38" s="102"/>
      <c r="M38" s="317"/>
      <c r="N38" s="364"/>
      <c r="O38" s="365"/>
      <c r="P38" s="366" t="s">
        <v>375</v>
      </c>
      <c r="V38" s="4"/>
      <c r="W38" s="4"/>
      <c r="X38" s="4"/>
      <c r="Y38" s="4"/>
      <c r="Z38" s="4"/>
    </row>
    <row r="39" spans="2:29" hidden="1" x14ac:dyDescent="0.3">
      <c r="B39" s="222" t="s">
        <v>27</v>
      </c>
      <c r="C39" s="223" t="s">
        <v>33</v>
      </c>
      <c r="D39" s="313" t="s">
        <v>228</v>
      </c>
      <c r="E39" s="225">
        <v>1850</v>
      </c>
      <c r="F39" s="343"/>
      <c r="G39" s="102"/>
      <c r="H39" s="102"/>
      <c r="I39" s="102"/>
      <c r="J39" s="226"/>
      <c r="K39" s="102"/>
      <c r="L39" s="102"/>
      <c r="M39" s="102"/>
      <c r="N39" s="296">
        <f>F39+J39</f>
        <v>0</v>
      </c>
      <c r="O39" s="297"/>
      <c r="P39" s="311" t="s">
        <v>385</v>
      </c>
      <c r="V39" s="4"/>
      <c r="W39" s="4"/>
      <c r="X39" s="4"/>
      <c r="Y39" s="4"/>
      <c r="Z39" s="4"/>
    </row>
    <row r="40" spans="2:29" hidden="1" x14ac:dyDescent="0.3">
      <c r="B40" s="147" t="s">
        <v>27</v>
      </c>
      <c r="C40" s="99" t="s">
        <v>34</v>
      </c>
      <c r="D40" s="101" t="s">
        <v>35</v>
      </c>
      <c r="E40" s="2">
        <v>1850</v>
      </c>
      <c r="F40" s="3"/>
      <c r="G40" s="102"/>
      <c r="H40" s="102"/>
      <c r="I40" s="102"/>
      <c r="J40" s="3"/>
      <c r="K40" s="102"/>
      <c r="L40" s="102"/>
      <c r="M40" s="102"/>
      <c r="N40" s="281">
        <f t="shared" ref="N40:N41" si="0">F40+J40</f>
        <v>0</v>
      </c>
      <c r="O40" s="282"/>
      <c r="P40" s="311" t="s">
        <v>385</v>
      </c>
      <c r="V40" s="4"/>
      <c r="W40" s="4"/>
      <c r="X40" s="4"/>
      <c r="Y40" s="4"/>
      <c r="Z40" s="4"/>
    </row>
    <row r="41" spans="2:29" hidden="1" x14ac:dyDescent="0.3">
      <c r="B41" s="216" t="s">
        <v>27</v>
      </c>
      <c r="C41" s="217">
        <v>4</v>
      </c>
      <c r="D41" s="218" t="s">
        <v>36</v>
      </c>
      <c r="E41" s="219" t="s">
        <v>7</v>
      </c>
      <c r="F41" s="220">
        <v>3700</v>
      </c>
      <c r="G41" s="183"/>
      <c r="H41" s="183"/>
      <c r="I41" s="183"/>
      <c r="J41" s="220">
        <v>150</v>
      </c>
      <c r="K41" s="183"/>
      <c r="L41" s="183"/>
      <c r="M41" s="183"/>
      <c r="N41" s="328">
        <f t="shared" si="0"/>
        <v>3850</v>
      </c>
      <c r="O41" s="329"/>
      <c r="P41" s="312" t="s">
        <v>485</v>
      </c>
      <c r="Q41" s="4"/>
      <c r="V41" s="4"/>
      <c r="W41" s="4"/>
      <c r="X41" s="4"/>
      <c r="Y41" s="4"/>
      <c r="Z41" s="4"/>
    </row>
    <row r="42" spans="2:29" ht="15" thickBot="1" x14ac:dyDescent="0.35">
      <c r="B42" s="361" t="s">
        <v>27</v>
      </c>
      <c r="C42" s="362" t="s">
        <v>37</v>
      </c>
      <c r="D42" s="363" t="s">
        <v>38</v>
      </c>
      <c r="E42" s="240" t="s">
        <v>6</v>
      </c>
      <c r="F42" s="241"/>
      <c r="G42" s="319"/>
      <c r="H42" s="102"/>
      <c r="I42" s="317"/>
      <c r="J42" s="242"/>
      <c r="K42" s="319"/>
      <c r="L42" s="102"/>
      <c r="M42" s="317"/>
      <c r="N42" s="364"/>
      <c r="O42" s="365"/>
      <c r="P42" s="366" t="s">
        <v>382</v>
      </c>
      <c r="V42" s="68"/>
      <c r="W42" s="68"/>
      <c r="X42" s="68"/>
      <c r="Y42" s="4"/>
      <c r="Z42" s="4"/>
    </row>
    <row r="43" spans="2:29" hidden="1" x14ac:dyDescent="0.3">
      <c r="B43" s="222" t="s">
        <v>27</v>
      </c>
      <c r="C43" s="223" t="s">
        <v>39</v>
      </c>
      <c r="D43" s="224" t="s">
        <v>40</v>
      </c>
      <c r="E43" s="225">
        <v>1850</v>
      </c>
      <c r="F43" s="226"/>
      <c r="G43" s="102"/>
      <c r="H43" s="102"/>
      <c r="I43" s="102"/>
      <c r="J43" s="226"/>
      <c r="K43" s="102"/>
      <c r="L43" s="102"/>
      <c r="M43" s="102"/>
      <c r="N43" s="296">
        <f>F43</f>
        <v>0</v>
      </c>
      <c r="O43" s="297"/>
      <c r="P43" s="311" t="s">
        <v>385</v>
      </c>
      <c r="V43" s="68"/>
      <c r="W43" s="68"/>
      <c r="X43" s="68"/>
      <c r="Y43" s="4"/>
      <c r="Z43" s="4"/>
    </row>
    <row r="44" spans="2:29" hidden="1" x14ac:dyDescent="0.3">
      <c r="B44" s="211" t="s">
        <v>27</v>
      </c>
      <c r="C44" s="212">
        <v>6</v>
      </c>
      <c r="D44" s="213" t="s">
        <v>41</v>
      </c>
      <c r="E44" s="214">
        <v>1850</v>
      </c>
      <c r="F44" s="215"/>
      <c r="G44" s="102"/>
      <c r="H44" s="102"/>
      <c r="I44" s="102"/>
      <c r="J44" s="215"/>
      <c r="K44" s="102"/>
      <c r="L44" s="102"/>
      <c r="M44" s="102"/>
      <c r="N44" s="290"/>
      <c r="O44" s="327"/>
      <c r="P44" s="311" t="s">
        <v>385</v>
      </c>
      <c r="V44" s="68"/>
      <c r="W44" s="68"/>
      <c r="X44" s="68"/>
      <c r="Y44" s="4"/>
      <c r="Z44" s="4"/>
    </row>
    <row r="45" spans="2:29" ht="15" thickBot="1" x14ac:dyDescent="0.35">
      <c r="B45" s="361" t="s">
        <v>27</v>
      </c>
      <c r="C45" s="362" t="s">
        <v>42</v>
      </c>
      <c r="D45" s="363" t="s">
        <v>43</v>
      </c>
      <c r="E45" s="240" t="s">
        <v>6</v>
      </c>
      <c r="F45" s="241"/>
      <c r="G45" s="319"/>
      <c r="H45" s="102"/>
      <c r="I45" s="317"/>
      <c r="J45" s="242"/>
      <c r="K45" s="319"/>
      <c r="L45" s="102"/>
      <c r="M45" s="317"/>
      <c r="N45" s="364">
        <f>F45</f>
        <v>0</v>
      </c>
      <c r="O45" s="365"/>
      <c r="P45" s="366" t="s">
        <v>366</v>
      </c>
      <c r="V45" s="68"/>
      <c r="W45" s="68"/>
      <c r="X45" s="68"/>
      <c r="Y45" s="4"/>
      <c r="Z45" s="4"/>
    </row>
    <row r="46" spans="2:29" hidden="1" x14ac:dyDescent="0.3">
      <c r="B46" s="222" t="s">
        <v>27</v>
      </c>
      <c r="C46" s="223" t="s">
        <v>44</v>
      </c>
      <c r="D46" s="224" t="s">
        <v>45</v>
      </c>
      <c r="E46" s="225">
        <v>5550</v>
      </c>
      <c r="F46" s="226"/>
      <c r="G46" s="102"/>
      <c r="H46" s="102"/>
      <c r="I46" s="102"/>
      <c r="J46" s="226"/>
      <c r="K46" s="102"/>
      <c r="L46" s="102"/>
      <c r="M46" s="102"/>
      <c r="N46" s="296">
        <f>F46+J46</f>
        <v>0</v>
      </c>
      <c r="O46" s="297"/>
      <c r="P46" s="311" t="s">
        <v>486</v>
      </c>
      <c r="V46" s="68"/>
      <c r="W46" s="68"/>
      <c r="X46" s="68"/>
      <c r="Y46" s="4"/>
      <c r="Z46" s="4"/>
    </row>
    <row r="47" spans="2:29" hidden="1" x14ac:dyDescent="0.3">
      <c r="B47" s="211" t="s">
        <v>27</v>
      </c>
      <c r="C47" s="212">
        <v>8</v>
      </c>
      <c r="D47" s="213" t="s">
        <v>46</v>
      </c>
      <c r="E47" s="214">
        <v>1850</v>
      </c>
      <c r="F47" s="215"/>
      <c r="G47" s="102"/>
      <c r="H47" s="102"/>
      <c r="I47" s="102"/>
      <c r="J47" s="215"/>
      <c r="K47" s="102"/>
      <c r="L47" s="102"/>
      <c r="M47" s="102"/>
      <c r="N47" s="290"/>
      <c r="O47" s="327"/>
      <c r="P47" s="311" t="s">
        <v>385</v>
      </c>
      <c r="V47" s="68"/>
      <c r="W47" s="68"/>
      <c r="X47" s="68"/>
      <c r="Y47" s="4"/>
      <c r="Z47" s="4"/>
    </row>
    <row r="48" spans="2:29" ht="15" thickBot="1" x14ac:dyDescent="0.35">
      <c r="B48" s="361" t="s">
        <v>27</v>
      </c>
      <c r="C48" s="362">
        <v>9</v>
      </c>
      <c r="D48" s="363" t="s">
        <v>220</v>
      </c>
      <c r="E48" s="240" t="s">
        <v>6</v>
      </c>
      <c r="F48" s="241"/>
      <c r="G48" s="319"/>
      <c r="H48" s="102"/>
      <c r="I48" s="317"/>
      <c r="J48" s="242"/>
      <c r="K48" s="319"/>
      <c r="L48" s="102"/>
      <c r="M48" s="317"/>
      <c r="N48" s="364"/>
      <c r="O48" s="365"/>
      <c r="P48" s="366" t="s">
        <v>375</v>
      </c>
      <c r="V48" s="69"/>
      <c r="W48" s="69"/>
      <c r="X48" s="69"/>
      <c r="Y48" s="4"/>
      <c r="Z48" s="4"/>
    </row>
    <row r="49" spans="2:24" hidden="1" x14ac:dyDescent="0.3">
      <c r="B49" s="222" t="s">
        <v>27</v>
      </c>
      <c r="C49" s="223">
        <v>10</v>
      </c>
      <c r="D49" s="224" t="s">
        <v>47</v>
      </c>
      <c r="E49" s="225">
        <v>1850</v>
      </c>
      <c r="F49" s="226"/>
      <c r="G49" s="102"/>
      <c r="H49" s="102"/>
      <c r="I49" s="102"/>
      <c r="J49" s="226"/>
      <c r="K49" s="102"/>
      <c r="L49" s="102"/>
      <c r="M49" s="102"/>
      <c r="N49" s="296"/>
      <c r="O49" s="297"/>
      <c r="P49" s="311" t="s">
        <v>385</v>
      </c>
      <c r="W49" s="69"/>
      <c r="X49" s="69"/>
    </row>
    <row r="50" spans="2:24" hidden="1" x14ac:dyDescent="0.3">
      <c r="B50" s="147" t="s">
        <v>27</v>
      </c>
      <c r="C50" s="99">
        <v>11</v>
      </c>
      <c r="D50" s="101" t="s">
        <v>221</v>
      </c>
      <c r="E50" s="2">
        <v>7750</v>
      </c>
      <c r="F50" s="3"/>
      <c r="G50" s="102"/>
      <c r="H50" s="102"/>
      <c r="I50" s="102"/>
      <c r="J50" s="3"/>
      <c r="K50" s="102"/>
      <c r="L50" s="102"/>
      <c r="M50" s="102"/>
      <c r="N50" s="281">
        <f>F50</f>
        <v>0</v>
      </c>
      <c r="O50" s="282"/>
      <c r="P50" s="311" t="s">
        <v>487</v>
      </c>
    </row>
    <row r="51" spans="2:24" hidden="1" x14ac:dyDescent="0.3">
      <c r="B51" s="147" t="s">
        <v>27</v>
      </c>
      <c r="C51" s="99">
        <v>12</v>
      </c>
      <c r="D51" s="101" t="s">
        <v>48</v>
      </c>
      <c r="E51" s="2">
        <v>1850</v>
      </c>
      <c r="F51" s="3"/>
      <c r="G51" s="102"/>
      <c r="H51" s="102"/>
      <c r="I51" s="102"/>
      <c r="J51" s="3"/>
      <c r="K51" s="102"/>
      <c r="L51" s="102"/>
      <c r="M51" s="102"/>
      <c r="N51" s="281"/>
      <c r="O51" s="282"/>
      <c r="P51" s="311" t="s">
        <v>385</v>
      </c>
    </row>
    <row r="52" spans="2:24" hidden="1" x14ac:dyDescent="0.3">
      <c r="B52" s="178" t="s">
        <v>27</v>
      </c>
      <c r="C52" s="179">
        <v>13</v>
      </c>
      <c r="D52" s="180" t="s">
        <v>49</v>
      </c>
      <c r="E52" s="181">
        <v>20586</v>
      </c>
      <c r="F52" s="182"/>
      <c r="G52" s="183"/>
      <c r="H52" s="183"/>
      <c r="I52" s="183"/>
      <c r="J52" s="182"/>
      <c r="K52" s="182"/>
      <c r="L52" s="182"/>
      <c r="M52" s="182"/>
      <c r="N52" s="285">
        <f>F52+J52</f>
        <v>0</v>
      </c>
      <c r="O52" s="286"/>
      <c r="P52" s="312" t="s">
        <v>488</v>
      </c>
    </row>
    <row r="53" spans="2:24" hidden="1" x14ac:dyDescent="0.3">
      <c r="B53" s="147" t="s">
        <v>27</v>
      </c>
      <c r="C53" s="99">
        <v>14</v>
      </c>
      <c r="D53" s="101" t="s">
        <v>50</v>
      </c>
      <c r="E53" s="2">
        <v>1850</v>
      </c>
      <c r="F53" s="3"/>
      <c r="G53" s="102"/>
      <c r="H53" s="102"/>
      <c r="I53" s="102"/>
      <c r="J53" s="3"/>
      <c r="K53" s="102"/>
      <c r="L53" s="102"/>
      <c r="M53" s="102"/>
      <c r="N53" s="281"/>
      <c r="O53" s="282"/>
      <c r="P53" s="311" t="s">
        <v>385</v>
      </c>
    </row>
    <row r="54" spans="2:24" hidden="1" x14ac:dyDescent="0.3">
      <c r="B54" s="147" t="s">
        <v>27</v>
      </c>
      <c r="C54" s="99">
        <v>15</v>
      </c>
      <c r="D54" s="101" t="s">
        <v>215</v>
      </c>
      <c r="E54" s="2">
        <v>1874.65</v>
      </c>
      <c r="F54" s="3"/>
      <c r="G54" s="102"/>
      <c r="H54" s="102"/>
      <c r="I54" s="102"/>
      <c r="J54" s="3"/>
      <c r="K54" s="102"/>
      <c r="L54" s="102"/>
      <c r="M54" s="102"/>
      <c r="N54" s="281">
        <f>F54+J54</f>
        <v>0</v>
      </c>
      <c r="O54" s="282"/>
      <c r="P54" s="311" t="s">
        <v>385</v>
      </c>
    </row>
    <row r="55" spans="2:24" hidden="1" x14ac:dyDescent="0.3">
      <c r="B55" s="178" t="s">
        <v>27</v>
      </c>
      <c r="C55" s="179">
        <v>16</v>
      </c>
      <c r="D55" s="180" t="s">
        <v>222</v>
      </c>
      <c r="E55" s="181">
        <v>10508</v>
      </c>
      <c r="F55" s="182">
        <v>34224.400000000001</v>
      </c>
      <c r="G55" s="183"/>
      <c r="H55" s="183"/>
      <c r="I55" s="183"/>
      <c r="J55" s="182"/>
      <c r="K55" s="183"/>
      <c r="L55" s="183"/>
      <c r="M55" s="183"/>
      <c r="N55" s="285">
        <f>F55</f>
        <v>34224.400000000001</v>
      </c>
      <c r="O55" s="286"/>
      <c r="P55" s="312" t="s">
        <v>489</v>
      </c>
      <c r="Q55" s="45"/>
    </row>
    <row r="56" spans="2:24" hidden="1" x14ac:dyDescent="0.3">
      <c r="B56" s="216" t="s">
        <v>27</v>
      </c>
      <c r="C56" s="217">
        <v>17</v>
      </c>
      <c r="D56" s="218" t="s">
        <v>339</v>
      </c>
      <c r="E56" s="219" t="s">
        <v>7</v>
      </c>
      <c r="F56" s="220">
        <v>3700</v>
      </c>
      <c r="G56" s="183"/>
      <c r="H56" s="183"/>
      <c r="I56" s="183"/>
      <c r="J56" s="220">
        <v>150</v>
      </c>
      <c r="K56" s="183"/>
      <c r="L56" s="183"/>
      <c r="M56" s="183"/>
      <c r="N56" s="328">
        <f>F56+J56</f>
        <v>3850</v>
      </c>
      <c r="O56" s="329"/>
      <c r="P56" s="312" t="s">
        <v>485</v>
      </c>
    </row>
    <row r="57" spans="2:24" ht="15" thickBot="1" x14ac:dyDescent="0.35">
      <c r="B57" s="361" t="s">
        <v>27</v>
      </c>
      <c r="C57" s="362">
        <v>18</v>
      </c>
      <c r="D57" s="363" t="s">
        <v>205</v>
      </c>
      <c r="E57" s="240" t="s">
        <v>6</v>
      </c>
      <c r="F57" s="241"/>
      <c r="G57" s="319"/>
      <c r="H57" s="102"/>
      <c r="I57" s="317"/>
      <c r="J57" s="242"/>
      <c r="K57" s="319"/>
      <c r="L57" s="102"/>
      <c r="M57" s="317"/>
      <c r="N57" s="364"/>
      <c r="O57" s="365" t="s">
        <v>201</v>
      </c>
      <c r="P57" s="366" t="s">
        <v>365</v>
      </c>
    </row>
    <row r="58" spans="2:24" hidden="1" x14ac:dyDescent="0.3">
      <c r="B58" s="222" t="s">
        <v>27</v>
      </c>
      <c r="C58" s="223">
        <v>19</v>
      </c>
      <c r="D58" s="224" t="s">
        <v>51</v>
      </c>
      <c r="E58" s="225">
        <v>1850</v>
      </c>
      <c r="F58" s="226"/>
      <c r="G58" s="102"/>
      <c r="H58" s="102"/>
      <c r="I58" s="102"/>
      <c r="J58" s="226"/>
      <c r="K58" s="102"/>
      <c r="L58" s="102"/>
      <c r="M58" s="102"/>
      <c r="N58" s="296"/>
      <c r="O58" s="297"/>
      <c r="P58" s="311" t="s">
        <v>385</v>
      </c>
    </row>
    <row r="59" spans="2:24" hidden="1" x14ac:dyDescent="0.3">
      <c r="B59" s="178" t="s">
        <v>27</v>
      </c>
      <c r="C59" s="179">
        <v>20</v>
      </c>
      <c r="D59" s="180" t="s">
        <v>52</v>
      </c>
      <c r="E59" s="181">
        <v>7500</v>
      </c>
      <c r="F59" s="182">
        <v>28700.74</v>
      </c>
      <c r="G59" s="183"/>
      <c r="H59" s="183"/>
      <c r="I59" s="183"/>
      <c r="J59" s="182"/>
      <c r="K59" s="183"/>
      <c r="L59" s="183"/>
      <c r="M59" s="183"/>
      <c r="N59" s="285">
        <f>F59</f>
        <v>28700.74</v>
      </c>
      <c r="O59" s="286"/>
      <c r="P59" s="312" t="s">
        <v>346</v>
      </c>
    </row>
    <row r="60" spans="2:24" hidden="1" x14ac:dyDescent="0.3">
      <c r="B60" s="178" t="s">
        <v>27</v>
      </c>
      <c r="C60" s="179">
        <v>21</v>
      </c>
      <c r="D60" s="180" t="s">
        <v>53</v>
      </c>
      <c r="E60" s="181" t="s">
        <v>7</v>
      </c>
      <c r="F60" s="182">
        <v>1850</v>
      </c>
      <c r="G60" s="183"/>
      <c r="H60" s="183"/>
      <c r="I60" s="183"/>
      <c r="J60" s="182">
        <v>50</v>
      </c>
      <c r="K60" s="183"/>
      <c r="L60" s="183"/>
      <c r="M60" s="183"/>
      <c r="N60" s="285">
        <f>F60+J60</f>
        <v>1900</v>
      </c>
      <c r="O60" s="286"/>
      <c r="P60" s="312" t="s">
        <v>481</v>
      </c>
    </row>
    <row r="61" spans="2:24" hidden="1" x14ac:dyDescent="0.3">
      <c r="B61" s="147" t="s">
        <v>27</v>
      </c>
      <c r="C61" s="99">
        <v>22</v>
      </c>
      <c r="D61" s="101" t="s">
        <v>54</v>
      </c>
      <c r="E61" s="2">
        <v>1850</v>
      </c>
      <c r="F61" s="3"/>
      <c r="G61" s="102"/>
      <c r="H61" s="102"/>
      <c r="I61" s="102"/>
      <c r="J61" s="3"/>
      <c r="K61" s="102"/>
      <c r="L61" s="102"/>
      <c r="M61" s="102"/>
      <c r="N61" s="281">
        <f>F61+J61</f>
        <v>0</v>
      </c>
      <c r="O61" s="282"/>
      <c r="P61" s="311" t="s">
        <v>385</v>
      </c>
    </row>
    <row r="62" spans="2:24" hidden="1" x14ac:dyDescent="0.3">
      <c r="B62" s="147" t="s">
        <v>27</v>
      </c>
      <c r="C62" s="99">
        <v>23</v>
      </c>
      <c r="D62" s="101" t="s">
        <v>55</v>
      </c>
      <c r="E62" s="2">
        <v>3750</v>
      </c>
      <c r="F62" s="3"/>
      <c r="G62" s="102"/>
      <c r="H62" s="102"/>
      <c r="I62" s="102"/>
      <c r="J62" s="3"/>
      <c r="K62" s="102"/>
      <c r="L62" s="102"/>
      <c r="M62" s="102"/>
      <c r="N62" s="281">
        <f>F62+J62</f>
        <v>0</v>
      </c>
      <c r="O62" s="282"/>
      <c r="P62" s="311" t="s">
        <v>379</v>
      </c>
    </row>
    <row r="63" spans="2:24" hidden="1" x14ac:dyDescent="0.3">
      <c r="B63" s="178" t="s">
        <v>27</v>
      </c>
      <c r="C63" s="179">
        <v>24</v>
      </c>
      <c r="D63" s="180" t="s">
        <v>56</v>
      </c>
      <c r="E63" s="181" t="s">
        <v>7</v>
      </c>
      <c r="F63" s="182">
        <v>7400</v>
      </c>
      <c r="G63" s="183"/>
      <c r="H63" s="183"/>
      <c r="I63" s="183"/>
      <c r="J63" s="182">
        <v>500</v>
      </c>
      <c r="K63" s="183"/>
      <c r="L63" s="183"/>
      <c r="M63" s="183"/>
      <c r="N63" s="285">
        <f>F63+J63</f>
        <v>7900</v>
      </c>
      <c r="O63" s="286"/>
      <c r="P63" s="312" t="s">
        <v>490</v>
      </c>
    </row>
    <row r="64" spans="2:24" hidden="1" x14ac:dyDescent="0.3">
      <c r="B64" s="147" t="s">
        <v>27</v>
      </c>
      <c r="C64" s="99">
        <v>25</v>
      </c>
      <c r="D64" s="101" t="s">
        <v>57</v>
      </c>
      <c r="E64" s="2">
        <v>1850</v>
      </c>
      <c r="F64" s="3"/>
      <c r="G64" s="102"/>
      <c r="H64" s="102"/>
      <c r="I64" s="102"/>
      <c r="J64" s="3"/>
      <c r="K64" s="102"/>
      <c r="L64" s="102"/>
      <c r="M64" s="102"/>
      <c r="N64" s="281"/>
      <c r="O64" s="282"/>
      <c r="P64" s="311" t="s">
        <v>385</v>
      </c>
    </row>
    <row r="65" spans="2:16" hidden="1" x14ac:dyDescent="0.3">
      <c r="B65" s="147" t="s">
        <v>27</v>
      </c>
      <c r="C65" s="99">
        <v>26</v>
      </c>
      <c r="D65" s="101" t="s">
        <v>58</v>
      </c>
      <c r="E65" s="2">
        <v>1850</v>
      </c>
      <c r="F65" s="3"/>
      <c r="G65" s="102"/>
      <c r="H65" s="102"/>
      <c r="I65" s="102"/>
      <c r="J65" s="3"/>
      <c r="K65" s="102"/>
      <c r="L65" s="102"/>
      <c r="M65" s="102"/>
      <c r="N65" s="281">
        <f>F65+J65</f>
        <v>0</v>
      </c>
      <c r="O65" s="282"/>
      <c r="P65" s="311" t="s">
        <v>491</v>
      </c>
    </row>
    <row r="66" spans="2:16" hidden="1" x14ac:dyDescent="0.3">
      <c r="B66" s="211" t="s">
        <v>27</v>
      </c>
      <c r="C66" s="212">
        <v>27</v>
      </c>
      <c r="D66" s="213" t="s">
        <v>59</v>
      </c>
      <c r="E66" s="214">
        <v>1850</v>
      </c>
      <c r="F66" s="215"/>
      <c r="G66" s="102"/>
      <c r="H66" s="102"/>
      <c r="I66" s="102"/>
      <c r="J66" s="215"/>
      <c r="K66" s="102"/>
      <c r="L66" s="102"/>
      <c r="M66" s="102"/>
      <c r="N66" s="290"/>
      <c r="O66" s="327"/>
      <c r="P66" s="311" t="s">
        <v>385</v>
      </c>
    </row>
    <row r="67" spans="2:16" ht="15" thickBot="1" x14ac:dyDescent="0.35">
      <c r="B67" s="361" t="s">
        <v>27</v>
      </c>
      <c r="C67" s="362">
        <v>28</v>
      </c>
      <c r="D67" s="363" t="s">
        <v>60</v>
      </c>
      <c r="E67" s="240" t="s">
        <v>6</v>
      </c>
      <c r="F67" s="241">
        <v>1000</v>
      </c>
      <c r="G67" s="319"/>
      <c r="H67" s="102"/>
      <c r="I67" s="317"/>
      <c r="J67" s="242"/>
      <c r="K67" s="319"/>
      <c r="L67" s="102"/>
      <c r="M67" s="317"/>
      <c r="N67" s="364">
        <f>F67</f>
        <v>1000</v>
      </c>
      <c r="O67" s="365"/>
      <c r="P67" s="375" t="s">
        <v>378</v>
      </c>
    </row>
    <row r="68" spans="2:16" hidden="1" x14ac:dyDescent="0.3">
      <c r="B68" s="227" t="s">
        <v>27</v>
      </c>
      <c r="C68" s="228">
        <v>29</v>
      </c>
      <c r="D68" s="229" t="s">
        <v>61</v>
      </c>
      <c r="E68" s="230">
        <v>1850</v>
      </c>
      <c r="F68" s="231"/>
      <c r="G68" s="102"/>
      <c r="H68" s="102"/>
      <c r="I68" s="102"/>
      <c r="J68" s="231"/>
      <c r="K68" s="102"/>
      <c r="L68" s="102"/>
      <c r="M68" s="102"/>
      <c r="N68" s="334"/>
      <c r="O68" s="335"/>
      <c r="P68" s="311" t="s">
        <v>385</v>
      </c>
    </row>
    <row r="69" spans="2:16" ht="15" thickBot="1" x14ac:dyDescent="0.35">
      <c r="B69" s="361" t="s">
        <v>27</v>
      </c>
      <c r="C69" s="362">
        <v>30</v>
      </c>
      <c r="D69" s="363" t="s">
        <v>62</v>
      </c>
      <c r="E69" s="240" t="s">
        <v>6</v>
      </c>
      <c r="F69" s="241"/>
      <c r="G69" s="319"/>
      <c r="H69" s="102"/>
      <c r="I69" s="317"/>
      <c r="J69" s="242"/>
      <c r="K69" s="319"/>
      <c r="L69" s="102"/>
      <c r="M69" s="317"/>
      <c r="N69" s="364"/>
      <c r="O69" s="365"/>
      <c r="P69" s="366" t="s">
        <v>379</v>
      </c>
    </row>
    <row r="70" spans="2:16" hidden="1" x14ac:dyDescent="0.3">
      <c r="B70" s="344" t="s">
        <v>27</v>
      </c>
      <c r="C70" s="345">
        <v>31</v>
      </c>
      <c r="D70" s="346" t="s">
        <v>63</v>
      </c>
      <c r="E70" s="347">
        <v>17978.16</v>
      </c>
      <c r="F70" s="348">
        <v>39650</v>
      </c>
      <c r="G70" s="183"/>
      <c r="H70" s="183"/>
      <c r="I70" s="183"/>
      <c r="J70" s="348">
        <v>21670</v>
      </c>
      <c r="K70" s="183"/>
      <c r="L70" s="183"/>
      <c r="M70" s="183"/>
      <c r="N70" s="349">
        <f>F70+J70</f>
        <v>61320</v>
      </c>
      <c r="O70" s="350"/>
      <c r="P70" s="312" t="s">
        <v>492</v>
      </c>
    </row>
    <row r="71" spans="2:16" hidden="1" x14ac:dyDescent="0.3">
      <c r="B71" s="147" t="s">
        <v>27</v>
      </c>
      <c r="C71" s="99">
        <v>32</v>
      </c>
      <c r="D71" s="101" t="s">
        <v>301</v>
      </c>
      <c r="E71" s="2">
        <v>3700</v>
      </c>
      <c r="F71" s="3"/>
      <c r="G71" s="102"/>
      <c r="H71" s="102"/>
      <c r="I71" s="102"/>
      <c r="J71" s="3"/>
      <c r="K71" s="102"/>
      <c r="L71" s="102"/>
      <c r="M71" s="102"/>
      <c r="N71" s="281"/>
      <c r="O71" s="282" t="s">
        <v>201</v>
      </c>
      <c r="P71" s="311" t="s">
        <v>493</v>
      </c>
    </row>
    <row r="72" spans="2:16" hidden="1" x14ac:dyDescent="0.3">
      <c r="B72" s="178" t="s">
        <v>27</v>
      </c>
      <c r="C72" s="179">
        <v>34</v>
      </c>
      <c r="D72" s="180" t="s">
        <v>64</v>
      </c>
      <c r="E72" s="181" t="s">
        <v>7</v>
      </c>
      <c r="F72" s="182">
        <v>3700</v>
      </c>
      <c r="G72" s="183"/>
      <c r="H72" s="183"/>
      <c r="I72" s="183"/>
      <c r="J72" s="182">
        <v>150</v>
      </c>
      <c r="K72" s="183"/>
      <c r="L72" s="183"/>
      <c r="M72" s="183"/>
      <c r="N72" s="285">
        <f>F72+J72</f>
        <v>3850</v>
      </c>
      <c r="O72" s="286"/>
      <c r="P72" s="312" t="s">
        <v>485</v>
      </c>
    </row>
    <row r="73" spans="2:16" hidden="1" x14ac:dyDescent="0.3">
      <c r="B73" s="211" t="s">
        <v>27</v>
      </c>
      <c r="C73" s="212">
        <v>36</v>
      </c>
      <c r="D73" s="213" t="s">
        <v>65</v>
      </c>
      <c r="E73" s="214">
        <v>1850</v>
      </c>
      <c r="F73" s="215"/>
      <c r="G73" s="102"/>
      <c r="H73" s="102"/>
      <c r="I73" s="102"/>
      <c r="J73" s="215"/>
      <c r="K73" s="102"/>
      <c r="L73" s="102"/>
      <c r="M73" s="102"/>
      <c r="N73" s="290"/>
      <c r="O73" s="327"/>
      <c r="P73" s="311" t="s">
        <v>385</v>
      </c>
    </row>
    <row r="74" spans="2:16" x14ac:dyDescent="0.3">
      <c r="B74" s="154" t="s">
        <v>27</v>
      </c>
      <c r="C74" s="155">
        <v>38</v>
      </c>
      <c r="D74" s="156" t="s">
        <v>238</v>
      </c>
      <c r="E74" s="157" t="s">
        <v>6</v>
      </c>
      <c r="F74" s="252">
        <v>600</v>
      </c>
      <c r="G74" s="319"/>
      <c r="H74" s="102"/>
      <c r="I74" s="317"/>
      <c r="J74" s="253"/>
      <c r="K74" s="319"/>
      <c r="L74" s="102"/>
      <c r="M74" s="317"/>
      <c r="N74" s="357">
        <f>F74</f>
        <v>600</v>
      </c>
      <c r="O74" s="308"/>
      <c r="P74" s="358" t="s">
        <v>378</v>
      </c>
    </row>
    <row r="75" spans="2:16" ht="15" thickBot="1" x14ac:dyDescent="0.35">
      <c r="B75" s="352"/>
      <c r="C75" s="353"/>
      <c r="D75" s="353"/>
      <c r="E75" s="354"/>
      <c r="F75" s="355"/>
      <c r="G75" s="209"/>
      <c r="H75" s="104"/>
      <c r="I75" s="207"/>
      <c r="J75" s="356"/>
      <c r="K75" s="209"/>
      <c r="L75" s="104"/>
      <c r="M75" s="207"/>
      <c r="N75" s="359"/>
      <c r="O75" s="360"/>
      <c r="P75" s="360"/>
    </row>
    <row r="76" spans="2:16" hidden="1" x14ac:dyDescent="0.3">
      <c r="B76" s="227" t="s">
        <v>66</v>
      </c>
      <c r="C76" s="228">
        <v>1</v>
      </c>
      <c r="D76" s="229" t="s">
        <v>152</v>
      </c>
      <c r="E76" s="230">
        <v>1850</v>
      </c>
      <c r="F76" s="231"/>
      <c r="G76" s="102"/>
      <c r="H76" s="102"/>
      <c r="I76" s="102"/>
      <c r="J76" s="231"/>
      <c r="K76" s="102"/>
      <c r="L76" s="102"/>
      <c r="M76" s="102"/>
      <c r="N76" s="334">
        <f>F76</f>
        <v>0</v>
      </c>
      <c r="O76" s="335"/>
      <c r="P76" s="311" t="s">
        <v>385</v>
      </c>
    </row>
    <row r="77" spans="2:16" ht="15" thickBot="1" x14ac:dyDescent="0.35">
      <c r="B77" s="361" t="s">
        <v>66</v>
      </c>
      <c r="C77" s="362">
        <v>2</v>
      </c>
      <c r="D77" s="363" t="s">
        <v>67</v>
      </c>
      <c r="E77" s="240" t="s">
        <v>6</v>
      </c>
      <c r="F77" s="241"/>
      <c r="G77" s="319"/>
      <c r="H77" s="102"/>
      <c r="I77" s="317"/>
      <c r="J77" s="242"/>
      <c r="K77" s="319"/>
      <c r="L77" s="102"/>
      <c r="M77" s="317"/>
      <c r="N77" s="364"/>
      <c r="O77" s="365"/>
      <c r="P77" s="366" t="s">
        <v>380</v>
      </c>
    </row>
    <row r="78" spans="2:16" hidden="1" x14ac:dyDescent="0.3">
      <c r="B78" s="344" t="s">
        <v>66</v>
      </c>
      <c r="C78" s="345">
        <v>3</v>
      </c>
      <c r="D78" s="346" t="s">
        <v>197</v>
      </c>
      <c r="E78" s="347" t="s">
        <v>7</v>
      </c>
      <c r="F78" s="348">
        <v>3700</v>
      </c>
      <c r="G78" s="183"/>
      <c r="H78" s="183"/>
      <c r="I78" s="183"/>
      <c r="J78" s="348">
        <v>150</v>
      </c>
      <c r="K78" s="183"/>
      <c r="L78" s="183"/>
      <c r="M78" s="183"/>
      <c r="N78" s="349">
        <f>F78+J78</f>
        <v>3850</v>
      </c>
      <c r="O78" s="350"/>
      <c r="P78" s="312" t="s">
        <v>485</v>
      </c>
    </row>
    <row r="79" spans="2:16" hidden="1" x14ac:dyDescent="0.3">
      <c r="B79" s="147" t="s">
        <v>66</v>
      </c>
      <c r="C79" s="99">
        <v>4</v>
      </c>
      <c r="D79" s="101" t="s">
        <v>68</v>
      </c>
      <c r="E79" s="2">
        <v>1850</v>
      </c>
      <c r="F79" s="3"/>
      <c r="G79" s="102"/>
      <c r="H79" s="102"/>
      <c r="I79" s="102"/>
      <c r="J79" s="3"/>
      <c r="K79" s="102"/>
      <c r="L79" s="102"/>
      <c r="M79" s="102"/>
      <c r="N79" s="281"/>
      <c r="O79" s="282"/>
      <c r="P79" s="311" t="s">
        <v>385</v>
      </c>
    </row>
    <row r="80" spans="2:16" hidden="1" x14ac:dyDescent="0.3">
      <c r="B80" s="211" t="s">
        <v>66</v>
      </c>
      <c r="C80" s="212">
        <v>5</v>
      </c>
      <c r="D80" s="213" t="s">
        <v>223</v>
      </c>
      <c r="E80" s="214">
        <v>1850</v>
      </c>
      <c r="F80" s="215"/>
      <c r="G80" s="102"/>
      <c r="H80" s="102"/>
      <c r="I80" s="102"/>
      <c r="J80" s="215"/>
      <c r="K80" s="102"/>
      <c r="L80" s="102"/>
      <c r="M80" s="102"/>
      <c r="N80" s="290"/>
      <c r="O80" s="327"/>
      <c r="P80" s="311" t="s">
        <v>385</v>
      </c>
    </row>
    <row r="81" spans="2:16" x14ac:dyDescent="0.3">
      <c r="B81" s="154" t="s">
        <v>66</v>
      </c>
      <c r="C81" s="155">
        <v>6</v>
      </c>
      <c r="D81" s="156" t="s">
        <v>319</v>
      </c>
      <c r="E81" s="157" t="s">
        <v>6</v>
      </c>
      <c r="F81" s="252"/>
      <c r="G81" s="319"/>
      <c r="H81" s="102"/>
      <c r="I81" s="317"/>
      <c r="J81" s="253"/>
      <c r="K81" s="319"/>
      <c r="L81" s="102"/>
      <c r="M81" s="317"/>
      <c r="N81" s="357"/>
      <c r="O81" s="308"/>
      <c r="P81" s="309" t="s">
        <v>381</v>
      </c>
    </row>
    <row r="82" spans="2:16" ht="15" thickBot="1" x14ac:dyDescent="0.35">
      <c r="B82" s="150" t="s">
        <v>66</v>
      </c>
      <c r="C82" s="151">
        <v>7</v>
      </c>
      <c r="D82" s="152" t="s">
        <v>247</v>
      </c>
      <c r="E82" s="247" t="s">
        <v>6</v>
      </c>
      <c r="F82" s="248"/>
      <c r="G82" s="319"/>
      <c r="H82" s="102"/>
      <c r="I82" s="317"/>
      <c r="J82" s="250"/>
      <c r="K82" s="319"/>
      <c r="L82" s="102"/>
      <c r="M82" s="317"/>
      <c r="N82" s="367">
        <f>F82+J82</f>
        <v>0</v>
      </c>
      <c r="O82" s="292"/>
      <c r="P82" s="314"/>
    </row>
    <row r="83" spans="2:16" hidden="1" x14ac:dyDescent="0.3">
      <c r="B83" s="222" t="s">
        <v>66</v>
      </c>
      <c r="C83" s="223">
        <v>8</v>
      </c>
      <c r="D83" s="224" t="s">
        <v>69</v>
      </c>
      <c r="E83" s="225">
        <v>1850</v>
      </c>
      <c r="F83" s="226"/>
      <c r="G83" s="102"/>
      <c r="H83" s="102"/>
      <c r="I83" s="102"/>
      <c r="J83" s="226"/>
      <c r="K83" s="102"/>
      <c r="L83" s="102"/>
      <c r="M83" s="102"/>
      <c r="N83" s="296"/>
      <c r="O83" s="297"/>
      <c r="P83" s="311" t="s">
        <v>385</v>
      </c>
    </row>
    <row r="84" spans="2:16" hidden="1" x14ac:dyDescent="0.3">
      <c r="B84" s="211" t="s">
        <v>66</v>
      </c>
      <c r="C84" s="212">
        <v>9</v>
      </c>
      <c r="D84" s="213" t="s">
        <v>70</v>
      </c>
      <c r="E84" s="214">
        <v>1850</v>
      </c>
      <c r="F84" s="215"/>
      <c r="G84" s="102"/>
      <c r="H84" s="102"/>
      <c r="I84" s="102"/>
      <c r="J84" s="215"/>
      <c r="K84" s="102"/>
      <c r="L84" s="102"/>
      <c r="M84" s="102"/>
      <c r="N84" s="290"/>
      <c r="O84" s="327"/>
      <c r="P84" s="311" t="s">
        <v>385</v>
      </c>
    </row>
    <row r="85" spans="2:16" x14ac:dyDescent="0.3">
      <c r="B85" s="154" t="s">
        <v>66</v>
      </c>
      <c r="C85" s="155">
        <v>10</v>
      </c>
      <c r="D85" s="156" t="s">
        <v>71</v>
      </c>
      <c r="E85" s="157" t="s">
        <v>6</v>
      </c>
      <c r="F85" s="252"/>
      <c r="G85" s="319"/>
      <c r="H85" s="102"/>
      <c r="I85" s="317"/>
      <c r="J85" s="253"/>
      <c r="K85" s="319"/>
      <c r="L85" s="102"/>
      <c r="M85" s="317"/>
      <c r="N85" s="357">
        <f>F85+J85</f>
        <v>0</v>
      </c>
      <c r="O85" s="308"/>
      <c r="P85" s="309"/>
    </row>
    <row r="86" spans="2:16" ht="15" thickBot="1" x14ac:dyDescent="0.35">
      <c r="B86" s="150" t="s">
        <v>66</v>
      </c>
      <c r="C86" s="151">
        <v>11</v>
      </c>
      <c r="D86" s="152" t="s">
        <v>72</v>
      </c>
      <c r="E86" s="247" t="s">
        <v>6</v>
      </c>
      <c r="F86" s="248"/>
      <c r="G86" s="319"/>
      <c r="H86" s="102"/>
      <c r="I86" s="317"/>
      <c r="J86" s="250"/>
      <c r="K86" s="319"/>
      <c r="L86" s="102"/>
      <c r="M86" s="317"/>
      <c r="N86" s="367"/>
      <c r="O86" s="292"/>
      <c r="P86" s="314" t="s">
        <v>316</v>
      </c>
    </row>
    <row r="87" spans="2:16" hidden="1" x14ac:dyDescent="0.3">
      <c r="B87" s="222" t="s">
        <v>66</v>
      </c>
      <c r="C87" s="223">
        <v>12</v>
      </c>
      <c r="D87" s="224" t="s">
        <v>320</v>
      </c>
      <c r="E87" s="225">
        <v>1850</v>
      </c>
      <c r="F87" s="226"/>
      <c r="G87" s="102"/>
      <c r="H87" s="102"/>
      <c r="I87" s="102"/>
      <c r="J87" s="226"/>
      <c r="K87" s="102"/>
      <c r="L87" s="102"/>
      <c r="M87" s="102"/>
      <c r="N87" s="296"/>
      <c r="O87" s="297"/>
      <c r="P87" s="311" t="s">
        <v>385</v>
      </c>
    </row>
    <row r="88" spans="2:16" hidden="1" x14ac:dyDescent="0.3">
      <c r="B88" s="178" t="s">
        <v>66</v>
      </c>
      <c r="C88" s="179">
        <v>14</v>
      </c>
      <c r="D88" s="180" t="s">
        <v>73</v>
      </c>
      <c r="E88" s="181" t="s">
        <v>7</v>
      </c>
      <c r="F88" s="182">
        <v>7400</v>
      </c>
      <c r="G88" s="183"/>
      <c r="H88" s="183"/>
      <c r="I88" s="183"/>
      <c r="J88" s="182">
        <v>500</v>
      </c>
      <c r="K88" s="183"/>
      <c r="L88" s="183"/>
      <c r="M88" s="183"/>
      <c r="N88" s="285">
        <f>F88+J88</f>
        <v>7900</v>
      </c>
      <c r="O88" s="286"/>
      <c r="P88" s="312" t="s">
        <v>494</v>
      </c>
    </row>
    <row r="89" spans="2:16" hidden="1" x14ac:dyDescent="0.3">
      <c r="B89" s="147" t="s">
        <v>66</v>
      </c>
      <c r="C89" s="99">
        <v>16</v>
      </c>
      <c r="D89" s="101" t="s">
        <v>74</v>
      </c>
      <c r="E89" s="2">
        <v>1850</v>
      </c>
      <c r="F89" s="3"/>
      <c r="G89" s="102"/>
      <c r="H89" s="102"/>
      <c r="I89" s="102"/>
      <c r="J89" s="3"/>
      <c r="K89" s="102"/>
      <c r="L89" s="102"/>
      <c r="M89" s="102"/>
      <c r="N89" s="281">
        <f>F89+J89</f>
        <v>0</v>
      </c>
      <c r="O89" s="282"/>
      <c r="P89" s="311" t="s">
        <v>385</v>
      </c>
    </row>
    <row r="90" spans="2:16" hidden="1" x14ac:dyDescent="0.3">
      <c r="B90" s="147" t="s">
        <v>66</v>
      </c>
      <c r="C90" s="99">
        <v>18</v>
      </c>
      <c r="D90" s="101" t="s">
        <v>292</v>
      </c>
      <c r="E90" s="2">
        <v>1850</v>
      </c>
      <c r="F90" s="3"/>
      <c r="G90" s="102"/>
      <c r="H90" s="102"/>
      <c r="I90" s="102"/>
      <c r="J90" s="3"/>
      <c r="K90" s="102"/>
      <c r="L90" s="102"/>
      <c r="M90" s="102"/>
      <c r="N90" s="281"/>
      <c r="O90" s="282"/>
      <c r="P90" s="311" t="s">
        <v>385</v>
      </c>
    </row>
    <row r="91" spans="2:16" hidden="1" x14ac:dyDescent="0.3">
      <c r="B91" s="211" t="s">
        <v>66</v>
      </c>
      <c r="C91" s="212">
        <v>20</v>
      </c>
      <c r="D91" s="213" t="s">
        <v>75</v>
      </c>
      <c r="E91" s="214">
        <v>1850</v>
      </c>
      <c r="F91" s="215"/>
      <c r="G91" s="102"/>
      <c r="H91" s="102"/>
      <c r="I91" s="102"/>
      <c r="J91" s="215"/>
      <c r="K91" s="102"/>
      <c r="L91" s="102"/>
      <c r="M91" s="102"/>
      <c r="N91" s="290"/>
      <c r="O91" s="327"/>
      <c r="P91" s="311" t="s">
        <v>385</v>
      </c>
    </row>
    <row r="92" spans="2:16" x14ac:dyDescent="0.3">
      <c r="B92" s="154" t="s">
        <v>66</v>
      </c>
      <c r="C92" s="155">
        <v>22</v>
      </c>
      <c r="D92" s="156" t="s">
        <v>175</v>
      </c>
      <c r="E92" s="157" t="s">
        <v>6</v>
      </c>
      <c r="F92" s="252">
        <v>1000</v>
      </c>
      <c r="G92" s="319"/>
      <c r="H92" s="102"/>
      <c r="I92" s="317"/>
      <c r="J92" s="253"/>
      <c r="K92" s="319"/>
      <c r="L92" s="102"/>
      <c r="M92" s="317"/>
      <c r="N92" s="357">
        <f>F92</f>
        <v>1000</v>
      </c>
      <c r="O92" s="308"/>
      <c r="P92" s="358" t="s">
        <v>378</v>
      </c>
    </row>
    <row r="93" spans="2:16" ht="15" thickBot="1" x14ac:dyDescent="0.35">
      <c r="B93" s="352"/>
      <c r="C93" s="353"/>
      <c r="D93" s="353"/>
      <c r="E93" s="354"/>
      <c r="F93" s="355"/>
      <c r="G93" s="209"/>
      <c r="H93" s="104"/>
      <c r="I93" s="207"/>
      <c r="J93" s="356"/>
      <c r="K93" s="209"/>
      <c r="L93" s="104"/>
      <c r="M93" s="207"/>
      <c r="N93" s="359"/>
      <c r="O93" s="360"/>
      <c r="P93" s="360"/>
    </row>
    <row r="94" spans="2:16" hidden="1" x14ac:dyDescent="0.3">
      <c r="B94" s="336" t="s">
        <v>76</v>
      </c>
      <c r="C94" s="337">
        <v>1</v>
      </c>
      <c r="D94" s="338" t="s">
        <v>77</v>
      </c>
      <c r="E94" s="339" t="s">
        <v>7</v>
      </c>
      <c r="F94" s="340">
        <v>149845</v>
      </c>
      <c r="G94" s="183"/>
      <c r="H94" s="183"/>
      <c r="I94" s="183"/>
      <c r="J94" s="340">
        <v>671996</v>
      </c>
      <c r="K94" s="183"/>
      <c r="L94" s="183"/>
      <c r="M94" s="183"/>
      <c r="N94" s="341">
        <f>F94+J94</f>
        <v>821841</v>
      </c>
      <c r="O94" s="342"/>
      <c r="P94" s="312"/>
    </row>
    <row r="95" spans="2:16" ht="15" thickBot="1" x14ac:dyDescent="0.35">
      <c r="B95" s="361" t="s">
        <v>76</v>
      </c>
      <c r="C95" s="362">
        <v>2</v>
      </c>
      <c r="D95" s="363" t="s">
        <v>78</v>
      </c>
      <c r="E95" s="240" t="s">
        <v>6</v>
      </c>
      <c r="F95" s="241"/>
      <c r="G95" s="319"/>
      <c r="H95" s="102"/>
      <c r="I95" s="317"/>
      <c r="J95" s="242"/>
      <c r="K95" s="319"/>
      <c r="L95" s="102"/>
      <c r="M95" s="317"/>
      <c r="N95" s="364"/>
      <c r="O95" s="365" t="s">
        <v>347</v>
      </c>
      <c r="P95" s="366" t="s">
        <v>367</v>
      </c>
    </row>
    <row r="96" spans="2:16" hidden="1" x14ac:dyDescent="0.3">
      <c r="B96" s="222" t="s">
        <v>76</v>
      </c>
      <c r="C96" s="223">
        <v>3</v>
      </c>
      <c r="D96" s="224" t="s">
        <v>79</v>
      </c>
      <c r="E96" s="225">
        <v>1850</v>
      </c>
      <c r="F96" s="226"/>
      <c r="G96" s="102"/>
      <c r="H96" s="102"/>
      <c r="I96" s="102"/>
      <c r="J96" s="226"/>
      <c r="K96" s="102"/>
      <c r="L96" s="102"/>
      <c r="M96" s="102"/>
      <c r="N96" s="296"/>
      <c r="O96" s="297"/>
      <c r="P96" s="311" t="s">
        <v>385</v>
      </c>
    </row>
    <row r="97" spans="2:20" hidden="1" x14ac:dyDescent="0.3">
      <c r="B97" s="147" t="s">
        <v>76</v>
      </c>
      <c r="C97" s="99">
        <v>4</v>
      </c>
      <c r="D97" s="101" t="s">
        <v>17</v>
      </c>
      <c r="E97" s="2">
        <v>1850</v>
      </c>
      <c r="F97" s="3"/>
      <c r="G97" s="102"/>
      <c r="H97" s="102"/>
      <c r="I97" s="102"/>
      <c r="J97" s="3"/>
      <c r="K97" s="102"/>
      <c r="L97" s="102"/>
      <c r="M97" s="102"/>
      <c r="N97" s="281"/>
      <c r="O97" s="282"/>
      <c r="P97" s="311" t="s">
        <v>385</v>
      </c>
    </row>
    <row r="98" spans="2:20" hidden="1" x14ac:dyDescent="0.3">
      <c r="B98" s="147" t="s">
        <v>76</v>
      </c>
      <c r="C98" s="99">
        <v>5</v>
      </c>
      <c r="D98" s="101" t="s">
        <v>80</v>
      </c>
      <c r="E98" s="2">
        <v>1850</v>
      </c>
      <c r="F98" s="3"/>
      <c r="G98" s="102"/>
      <c r="H98" s="102"/>
      <c r="I98" s="102"/>
      <c r="J98" s="3"/>
      <c r="K98" s="102"/>
      <c r="L98" s="102"/>
      <c r="M98" s="102"/>
      <c r="N98" s="281"/>
      <c r="O98" s="282"/>
      <c r="P98" s="311" t="s">
        <v>385</v>
      </c>
    </row>
    <row r="99" spans="2:20" hidden="1" x14ac:dyDescent="0.3">
      <c r="B99" s="211" t="s">
        <v>76</v>
      </c>
      <c r="C99" s="212">
        <v>6</v>
      </c>
      <c r="D99" s="213" t="s">
        <v>298</v>
      </c>
      <c r="E99" s="214">
        <v>1850</v>
      </c>
      <c r="F99" s="215"/>
      <c r="G99" s="102"/>
      <c r="H99" s="102"/>
      <c r="I99" s="102"/>
      <c r="J99" s="215"/>
      <c r="K99" s="102"/>
      <c r="L99" s="102"/>
      <c r="M99" s="102"/>
      <c r="N99" s="290"/>
      <c r="O99" s="327"/>
      <c r="P99" s="311" t="s">
        <v>385</v>
      </c>
    </row>
    <row r="100" spans="2:20" x14ac:dyDescent="0.3">
      <c r="B100" s="154" t="s">
        <v>76</v>
      </c>
      <c r="C100" s="155">
        <v>7</v>
      </c>
      <c r="D100" s="156" t="s">
        <v>224</v>
      </c>
      <c r="E100" s="157" t="s">
        <v>6</v>
      </c>
      <c r="F100" s="252">
        <v>1000</v>
      </c>
      <c r="G100" s="319"/>
      <c r="H100" s="102"/>
      <c r="I100" s="317"/>
      <c r="J100" s="253"/>
      <c r="K100" s="319"/>
      <c r="L100" s="102"/>
      <c r="M100" s="317"/>
      <c r="N100" s="357">
        <f>F100</f>
        <v>1000</v>
      </c>
      <c r="O100" s="308"/>
      <c r="P100" s="358" t="s">
        <v>378</v>
      </c>
    </row>
    <row r="101" spans="2:20" ht="15" thickBot="1" x14ac:dyDescent="0.35">
      <c r="B101" s="150" t="s">
        <v>76</v>
      </c>
      <c r="C101" s="151">
        <v>8</v>
      </c>
      <c r="D101" s="152" t="s">
        <v>82</v>
      </c>
      <c r="E101" s="247" t="s">
        <v>6</v>
      </c>
      <c r="F101" s="248"/>
      <c r="G101" s="319"/>
      <c r="H101" s="102"/>
      <c r="I101" s="317"/>
      <c r="J101" s="250"/>
      <c r="K101" s="319"/>
      <c r="L101" s="102"/>
      <c r="M101" s="317"/>
      <c r="N101" s="367">
        <f>F101</f>
        <v>0</v>
      </c>
      <c r="O101" s="292"/>
      <c r="P101" s="314" t="s">
        <v>367</v>
      </c>
      <c r="T101" s="113"/>
    </row>
    <row r="102" spans="2:20" hidden="1" x14ac:dyDescent="0.3">
      <c r="B102" s="222" t="s">
        <v>76</v>
      </c>
      <c r="C102" s="223">
        <v>9</v>
      </c>
      <c r="D102" s="224" t="s">
        <v>81</v>
      </c>
      <c r="E102" s="225">
        <v>1850</v>
      </c>
      <c r="F102" s="226"/>
      <c r="G102" s="102"/>
      <c r="H102" s="102"/>
      <c r="I102" s="102"/>
      <c r="J102" s="226"/>
      <c r="K102" s="102"/>
      <c r="L102" s="102"/>
      <c r="M102" s="102"/>
      <c r="N102" s="296"/>
      <c r="O102" s="297"/>
      <c r="P102" s="311" t="s">
        <v>385</v>
      </c>
    </row>
    <row r="103" spans="2:20" hidden="1" x14ac:dyDescent="0.3">
      <c r="B103" s="147" t="s">
        <v>76</v>
      </c>
      <c r="C103" s="99">
        <v>10</v>
      </c>
      <c r="D103" s="101" t="s">
        <v>83</v>
      </c>
      <c r="E103" s="2">
        <v>1850</v>
      </c>
      <c r="F103" s="3"/>
      <c r="G103" s="102"/>
      <c r="H103" s="102"/>
      <c r="I103" s="102"/>
      <c r="J103" s="3"/>
      <c r="K103" s="102"/>
      <c r="L103" s="102"/>
      <c r="M103" s="102"/>
      <c r="N103" s="281"/>
      <c r="O103" s="282"/>
      <c r="P103" s="311" t="s">
        <v>385</v>
      </c>
    </row>
    <row r="104" spans="2:20" hidden="1" x14ac:dyDescent="0.3">
      <c r="B104" s="178" t="s">
        <v>76</v>
      </c>
      <c r="C104" s="179">
        <v>11</v>
      </c>
      <c r="D104" s="180" t="s">
        <v>84</v>
      </c>
      <c r="E104" s="181" t="s">
        <v>7</v>
      </c>
      <c r="F104" s="182">
        <v>1850</v>
      </c>
      <c r="G104" s="183"/>
      <c r="H104" s="183"/>
      <c r="I104" s="183"/>
      <c r="J104" s="182">
        <v>50</v>
      </c>
      <c r="K104" s="183"/>
      <c r="L104" s="183"/>
      <c r="M104" s="183"/>
      <c r="N104" s="285">
        <f>F104</f>
        <v>1850</v>
      </c>
      <c r="O104" s="286"/>
      <c r="P104" s="312" t="s">
        <v>481</v>
      </c>
    </row>
    <row r="105" spans="2:20" hidden="1" x14ac:dyDescent="0.3">
      <c r="B105" s="211" t="s">
        <v>76</v>
      </c>
      <c r="C105" s="212">
        <v>12</v>
      </c>
      <c r="D105" s="213" t="s">
        <v>176</v>
      </c>
      <c r="E105" s="214">
        <v>1850</v>
      </c>
      <c r="F105" s="215"/>
      <c r="G105" s="102"/>
      <c r="H105" s="102"/>
      <c r="I105" s="102"/>
      <c r="J105" s="215"/>
      <c r="K105" s="102"/>
      <c r="L105" s="102"/>
      <c r="M105" s="102"/>
      <c r="N105" s="290"/>
      <c r="O105" s="327"/>
      <c r="P105" s="311" t="s">
        <v>495</v>
      </c>
    </row>
    <row r="106" spans="2:20" ht="15" thickBot="1" x14ac:dyDescent="0.35">
      <c r="B106" s="361" t="s">
        <v>76</v>
      </c>
      <c r="C106" s="362">
        <v>13</v>
      </c>
      <c r="D106" s="363" t="s">
        <v>85</v>
      </c>
      <c r="E106" s="240" t="s">
        <v>6</v>
      </c>
      <c r="F106" s="241">
        <v>1000</v>
      </c>
      <c r="G106" s="319"/>
      <c r="H106" s="102"/>
      <c r="I106" s="317"/>
      <c r="J106" s="242"/>
      <c r="K106" s="319"/>
      <c r="L106" s="102"/>
      <c r="M106" s="317"/>
      <c r="N106" s="364">
        <f>F106</f>
        <v>1000</v>
      </c>
      <c r="O106" s="365"/>
      <c r="P106" s="375" t="s">
        <v>378</v>
      </c>
    </row>
    <row r="107" spans="2:20" hidden="1" x14ac:dyDescent="0.3">
      <c r="B107" s="227" t="s">
        <v>76</v>
      </c>
      <c r="C107" s="228">
        <v>14</v>
      </c>
      <c r="D107" s="229" t="s">
        <v>86</v>
      </c>
      <c r="E107" s="230">
        <v>4046.2</v>
      </c>
      <c r="F107" s="231"/>
      <c r="G107" s="102"/>
      <c r="H107" s="102"/>
      <c r="I107" s="102"/>
      <c r="J107" s="231"/>
      <c r="K107" s="102"/>
      <c r="L107" s="102"/>
      <c r="M107" s="102"/>
      <c r="N107" s="334">
        <f>F107+J107</f>
        <v>0</v>
      </c>
      <c r="O107" s="335"/>
      <c r="P107" s="311" t="s">
        <v>496</v>
      </c>
    </row>
    <row r="108" spans="2:20" ht="15" thickBot="1" x14ac:dyDescent="0.35">
      <c r="B108" s="361" t="s">
        <v>76</v>
      </c>
      <c r="C108" s="362">
        <v>15</v>
      </c>
      <c r="D108" s="363" t="s">
        <v>87</v>
      </c>
      <c r="E108" s="240" t="s">
        <v>6</v>
      </c>
      <c r="F108" s="241"/>
      <c r="G108" s="319"/>
      <c r="H108" s="102"/>
      <c r="I108" s="317"/>
      <c r="J108" s="242"/>
      <c r="K108" s="319"/>
      <c r="L108" s="102"/>
      <c r="M108" s="317"/>
      <c r="N108" s="364">
        <f>F108+J108</f>
        <v>0</v>
      </c>
      <c r="O108" s="365"/>
      <c r="P108" s="366"/>
    </row>
    <row r="109" spans="2:20" hidden="1" x14ac:dyDescent="0.3">
      <c r="B109" s="227" t="s">
        <v>76</v>
      </c>
      <c r="C109" s="228">
        <v>16</v>
      </c>
      <c r="D109" s="229" t="s">
        <v>206</v>
      </c>
      <c r="E109" s="230">
        <v>1850</v>
      </c>
      <c r="F109" s="231"/>
      <c r="G109" s="102"/>
      <c r="H109" s="102"/>
      <c r="I109" s="102"/>
      <c r="J109" s="231"/>
      <c r="K109" s="102"/>
      <c r="L109" s="102"/>
      <c r="M109" s="102"/>
      <c r="N109" s="334"/>
      <c r="O109" s="335"/>
      <c r="P109" s="311" t="s">
        <v>385</v>
      </c>
    </row>
    <row r="110" spans="2:20" ht="15" thickBot="1" x14ac:dyDescent="0.35">
      <c r="B110" s="361" t="s">
        <v>76</v>
      </c>
      <c r="C110" s="362">
        <v>17</v>
      </c>
      <c r="D110" s="363" t="s">
        <v>87</v>
      </c>
      <c r="E110" s="240" t="s">
        <v>6</v>
      </c>
      <c r="F110" s="241"/>
      <c r="G110" s="319"/>
      <c r="H110" s="102"/>
      <c r="I110" s="317"/>
      <c r="J110" s="242"/>
      <c r="K110" s="319"/>
      <c r="L110" s="102"/>
      <c r="M110" s="317"/>
      <c r="N110" s="364">
        <f>F110+J110</f>
        <v>0</v>
      </c>
      <c r="O110" s="365"/>
      <c r="P110" s="366"/>
    </row>
    <row r="111" spans="2:20" hidden="1" x14ac:dyDescent="0.3">
      <c r="B111" s="222" t="s">
        <v>76</v>
      </c>
      <c r="C111" s="223">
        <v>18</v>
      </c>
      <c r="D111" s="224" t="s">
        <v>207</v>
      </c>
      <c r="E111" s="225">
        <v>1850</v>
      </c>
      <c r="F111" s="226"/>
      <c r="G111" s="102"/>
      <c r="H111" s="102"/>
      <c r="I111" s="102"/>
      <c r="J111" s="226"/>
      <c r="K111" s="102"/>
      <c r="L111" s="102"/>
      <c r="M111" s="102"/>
      <c r="N111" s="296"/>
      <c r="O111" s="297"/>
      <c r="P111" s="311" t="s">
        <v>385</v>
      </c>
      <c r="T111" s="113"/>
    </row>
    <row r="112" spans="2:20" hidden="1" x14ac:dyDescent="0.3">
      <c r="B112" s="211" t="s">
        <v>76</v>
      </c>
      <c r="C112" s="212">
        <v>19</v>
      </c>
      <c r="D112" s="213" t="s">
        <v>321</v>
      </c>
      <c r="E112" s="214">
        <v>1850</v>
      </c>
      <c r="F112" s="215"/>
      <c r="G112" s="102"/>
      <c r="H112" s="102"/>
      <c r="I112" s="102"/>
      <c r="J112" s="215"/>
      <c r="K112" s="102"/>
      <c r="L112" s="102"/>
      <c r="M112" s="102"/>
      <c r="N112" s="290"/>
      <c r="O112" s="327"/>
      <c r="P112" s="311" t="s">
        <v>385</v>
      </c>
    </row>
    <row r="113" spans="2:16" ht="15" thickBot="1" x14ac:dyDescent="0.35">
      <c r="B113" s="361" t="s">
        <v>76</v>
      </c>
      <c r="C113" s="362">
        <v>20</v>
      </c>
      <c r="D113" s="363" t="s">
        <v>88</v>
      </c>
      <c r="E113" s="240" t="s">
        <v>6</v>
      </c>
      <c r="F113" s="241">
        <v>1000</v>
      </c>
      <c r="G113" s="319"/>
      <c r="H113" s="102"/>
      <c r="I113" s="317"/>
      <c r="J113" s="242"/>
      <c r="K113" s="319"/>
      <c r="L113" s="102"/>
      <c r="M113" s="317"/>
      <c r="N113" s="364">
        <f>F113</f>
        <v>1000</v>
      </c>
      <c r="O113" s="365"/>
      <c r="P113" s="375" t="s">
        <v>378</v>
      </c>
    </row>
    <row r="114" spans="2:16" hidden="1" x14ac:dyDescent="0.3">
      <c r="B114" s="222" t="s">
        <v>76</v>
      </c>
      <c r="C114" s="223">
        <v>21</v>
      </c>
      <c r="D114" s="224" t="s">
        <v>89</v>
      </c>
      <c r="E114" s="225">
        <v>1850</v>
      </c>
      <c r="F114" s="226"/>
      <c r="G114" s="102"/>
      <c r="H114" s="102"/>
      <c r="I114" s="102"/>
      <c r="J114" s="226"/>
      <c r="K114" s="102"/>
      <c r="L114" s="102"/>
      <c r="M114" s="102"/>
      <c r="N114" s="296">
        <f>F114+J114</f>
        <v>0</v>
      </c>
      <c r="O114" s="297"/>
      <c r="P114" s="311" t="s">
        <v>385</v>
      </c>
    </row>
    <row r="115" spans="2:16" hidden="1" x14ac:dyDescent="0.3">
      <c r="B115" s="178" t="s">
        <v>76</v>
      </c>
      <c r="C115" s="179">
        <v>22</v>
      </c>
      <c r="D115" s="180" t="s">
        <v>90</v>
      </c>
      <c r="E115" s="288" t="s">
        <v>7</v>
      </c>
      <c r="F115" s="182">
        <v>1950</v>
      </c>
      <c r="G115" s="183"/>
      <c r="H115" s="183"/>
      <c r="I115" s="183"/>
      <c r="J115" s="182">
        <v>50</v>
      </c>
      <c r="K115" s="183"/>
      <c r="L115" s="183"/>
      <c r="M115" s="183"/>
      <c r="N115" s="285">
        <f>F115+J115</f>
        <v>2000</v>
      </c>
      <c r="O115" s="286"/>
      <c r="P115" s="312" t="s">
        <v>497</v>
      </c>
    </row>
    <row r="116" spans="2:16" hidden="1" x14ac:dyDescent="0.3">
      <c r="B116" s="147" t="s">
        <v>76</v>
      </c>
      <c r="C116" s="99">
        <v>23</v>
      </c>
      <c r="D116" s="101" t="s">
        <v>91</v>
      </c>
      <c r="E116" s="2">
        <v>10500</v>
      </c>
      <c r="F116" s="3"/>
      <c r="G116" s="102"/>
      <c r="H116" s="102"/>
      <c r="I116" s="102"/>
      <c r="J116" s="3"/>
      <c r="K116" s="102"/>
      <c r="L116" s="102"/>
      <c r="M116" s="102"/>
      <c r="N116" s="281"/>
      <c r="O116" s="282"/>
      <c r="P116" s="311" t="s">
        <v>498</v>
      </c>
    </row>
    <row r="117" spans="2:16" hidden="1" x14ac:dyDescent="0.3">
      <c r="B117" s="211" t="s">
        <v>76</v>
      </c>
      <c r="C117" s="212">
        <v>24</v>
      </c>
      <c r="D117" s="213" t="s">
        <v>92</v>
      </c>
      <c r="E117" s="214">
        <v>1850</v>
      </c>
      <c r="F117" s="215"/>
      <c r="G117" s="102"/>
      <c r="H117" s="102"/>
      <c r="I117" s="102"/>
      <c r="J117" s="215"/>
      <c r="K117" s="102"/>
      <c r="L117" s="102"/>
      <c r="M117" s="102"/>
      <c r="N117" s="290"/>
      <c r="O117" s="327"/>
      <c r="P117" s="311" t="s">
        <v>385</v>
      </c>
    </row>
    <row r="118" spans="2:16" ht="15" thickBot="1" x14ac:dyDescent="0.35">
      <c r="B118" s="361" t="s">
        <v>76</v>
      </c>
      <c r="C118" s="362">
        <v>25</v>
      </c>
      <c r="D118" s="363" t="s">
        <v>93</v>
      </c>
      <c r="E118" s="240" t="s">
        <v>6</v>
      </c>
      <c r="F118" s="241"/>
      <c r="G118" s="319"/>
      <c r="H118" s="102"/>
      <c r="I118" s="317"/>
      <c r="J118" s="242"/>
      <c r="K118" s="319"/>
      <c r="L118" s="102"/>
      <c r="M118" s="317"/>
      <c r="N118" s="364">
        <f>F118+J118</f>
        <v>0</v>
      </c>
      <c r="O118" s="365"/>
      <c r="P118" s="366" t="s">
        <v>382</v>
      </c>
    </row>
    <row r="119" spans="2:16" hidden="1" x14ac:dyDescent="0.3">
      <c r="B119" s="222" t="s">
        <v>76</v>
      </c>
      <c r="C119" s="223">
        <v>26</v>
      </c>
      <c r="D119" s="224" t="s">
        <v>94</v>
      </c>
      <c r="E119" s="225">
        <v>1850</v>
      </c>
      <c r="F119" s="226"/>
      <c r="G119" s="102"/>
      <c r="H119" s="102"/>
      <c r="I119" s="102"/>
      <c r="J119" s="226"/>
      <c r="K119" s="102"/>
      <c r="L119" s="102"/>
      <c r="M119" s="102"/>
      <c r="N119" s="296"/>
      <c r="O119" s="297"/>
      <c r="P119" s="311" t="s">
        <v>385</v>
      </c>
    </row>
    <row r="120" spans="2:16" hidden="1" x14ac:dyDescent="0.3">
      <c r="B120" s="147" t="s">
        <v>76</v>
      </c>
      <c r="C120" s="99">
        <v>27</v>
      </c>
      <c r="D120" s="101" t="s">
        <v>208</v>
      </c>
      <c r="E120" s="2">
        <v>1850</v>
      </c>
      <c r="F120" s="3"/>
      <c r="G120" s="102"/>
      <c r="H120" s="102"/>
      <c r="I120" s="102"/>
      <c r="J120" s="3"/>
      <c r="K120" s="102"/>
      <c r="L120" s="102"/>
      <c r="M120" s="102"/>
      <c r="N120" s="281"/>
      <c r="O120" s="282"/>
      <c r="P120" s="311" t="s">
        <v>385</v>
      </c>
    </row>
    <row r="121" spans="2:16" hidden="1" x14ac:dyDescent="0.3">
      <c r="B121" s="147" t="s">
        <v>76</v>
      </c>
      <c r="C121" s="99">
        <v>28</v>
      </c>
      <c r="D121" s="101" t="s">
        <v>95</v>
      </c>
      <c r="E121" s="2">
        <v>1850</v>
      </c>
      <c r="F121" s="3"/>
      <c r="G121" s="102"/>
      <c r="H121" s="102"/>
      <c r="I121" s="102"/>
      <c r="J121" s="3"/>
      <c r="K121" s="102"/>
      <c r="L121" s="102"/>
      <c r="M121" s="102"/>
      <c r="N121" s="281"/>
      <c r="O121" s="282"/>
      <c r="P121" s="311" t="s">
        <v>385</v>
      </c>
    </row>
    <row r="122" spans="2:16" hidden="1" x14ac:dyDescent="0.3">
      <c r="B122" s="147" t="s">
        <v>76</v>
      </c>
      <c r="C122" s="99">
        <v>29</v>
      </c>
      <c r="D122" s="101" t="s">
        <v>383</v>
      </c>
      <c r="E122" s="2">
        <v>9750</v>
      </c>
      <c r="F122" s="3"/>
      <c r="G122" s="102"/>
      <c r="H122" s="102"/>
      <c r="I122" s="102"/>
      <c r="J122" s="3"/>
      <c r="K122" s="102"/>
      <c r="L122" s="102"/>
      <c r="M122" s="102"/>
      <c r="N122" s="281">
        <f>F122+J122</f>
        <v>0</v>
      </c>
      <c r="O122" s="282"/>
      <c r="P122" s="311" t="s">
        <v>499</v>
      </c>
    </row>
    <row r="123" spans="2:16" hidden="1" x14ac:dyDescent="0.3">
      <c r="B123" s="147" t="s">
        <v>76</v>
      </c>
      <c r="C123" s="99">
        <v>30</v>
      </c>
      <c r="D123" s="101" t="s">
        <v>96</v>
      </c>
      <c r="E123" s="2">
        <v>1850</v>
      </c>
      <c r="F123" s="3"/>
      <c r="G123" s="102"/>
      <c r="H123" s="102"/>
      <c r="I123" s="102"/>
      <c r="J123" s="3"/>
      <c r="K123" s="102"/>
      <c r="L123" s="102"/>
      <c r="M123" s="102"/>
      <c r="N123" s="281"/>
      <c r="O123" s="282"/>
      <c r="P123" s="311" t="s">
        <v>385</v>
      </c>
    </row>
    <row r="124" spans="2:16" hidden="1" x14ac:dyDescent="0.3">
      <c r="B124" s="147" t="s">
        <v>76</v>
      </c>
      <c r="C124" s="99">
        <v>31</v>
      </c>
      <c r="D124" s="101" t="s">
        <v>97</v>
      </c>
      <c r="E124" s="2">
        <v>1850</v>
      </c>
      <c r="F124" s="3"/>
      <c r="G124" s="102"/>
      <c r="H124" s="102"/>
      <c r="I124" s="102"/>
      <c r="J124" s="3"/>
      <c r="K124" s="102"/>
      <c r="L124" s="102"/>
      <c r="M124" s="102"/>
      <c r="N124" s="281">
        <f>F124+J124</f>
        <v>0</v>
      </c>
      <c r="O124" s="282"/>
      <c r="P124" s="311" t="s">
        <v>385</v>
      </c>
    </row>
    <row r="125" spans="2:16" hidden="1" x14ac:dyDescent="0.3">
      <c r="B125" s="147" t="s">
        <v>76</v>
      </c>
      <c r="C125" s="99">
        <v>32</v>
      </c>
      <c r="D125" s="101" t="s">
        <v>98</v>
      </c>
      <c r="E125" s="2">
        <v>1850</v>
      </c>
      <c r="F125" s="3"/>
      <c r="G125" s="102"/>
      <c r="H125" s="102"/>
      <c r="I125" s="102"/>
      <c r="J125" s="3"/>
      <c r="K125" s="102"/>
      <c r="L125" s="102"/>
      <c r="M125" s="102"/>
      <c r="N125" s="281"/>
      <c r="O125" s="282"/>
      <c r="P125" s="311" t="s">
        <v>385</v>
      </c>
    </row>
    <row r="126" spans="2:16" hidden="1" x14ac:dyDescent="0.3">
      <c r="B126" s="178" t="s">
        <v>76</v>
      </c>
      <c r="C126" s="179">
        <v>33</v>
      </c>
      <c r="D126" s="180" t="s">
        <v>99</v>
      </c>
      <c r="E126" s="181" t="s">
        <v>7</v>
      </c>
      <c r="F126" s="182">
        <v>7400</v>
      </c>
      <c r="G126" s="183"/>
      <c r="H126" s="183"/>
      <c r="I126" s="183"/>
      <c r="J126" s="182">
        <v>500</v>
      </c>
      <c r="K126" s="183"/>
      <c r="L126" s="183"/>
      <c r="M126" s="183"/>
      <c r="N126" s="285">
        <f>F126+J126</f>
        <v>7900</v>
      </c>
      <c r="O126" s="286"/>
      <c r="P126" s="312" t="s">
        <v>500</v>
      </c>
    </row>
    <row r="127" spans="2:16" hidden="1" x14ac:dyDescent="0.3">
      <c r="B127" s="147" t="s">
        <v>76</v>
      </c>
      <c r="C127" s="99">
        <v>34</v>
      </c>
      <c r="D127" s="101" t="s">
        <v>100</v>
      </c>
      <c r="E127" s="2">
        <v>1850</v>
      </c>
      <c r="F127" s="3"/>
      <c r="G127" s="102"/>
      <c r="H127" s="102"/>
      <c r="I127" s="102"/>
      <c r="J127" s="3"/>
      <c r="K127" s="102"/>
      <c r="L127" s="102"/>
      <c r="M127" s="102"/>
      <c r="N127" s="281"/>
      <c r="O127" s="282"/>
      <c r="P127" s="311" t="s">
        <v>385</v>
      </c>
    </row>
    <row r="128" spans="2:16" hidden="1" x14ac:dyDescent="0.3">
      <c r="B128" s="147" t="s">
        <v>76</v>
      </c>
      <c r="C128" s="99">
        <v>35</v>
      </c>
      <c r="D128" s="101" t="s">
        <v>101</v>
      </c>
      <c r="E128" s="2">
        <v>1850</v>
      </c>
      <c r="F128" s="3"/>
      <c r="G128" s="102"/>
      <c r="H128" s="102"/>
      <c r="I128" s="102"/>
      <c r="J128" s="3"/>
      <c r="K128" s="102"/>
      <c r="L128" s="102"/>
      <c r="M128" s="102"/>
      <c r="N128" s="281"/>
      <c r="O128" s="282"/>
      <c r="P128" s="311" t="s">
        <v>385</v>
      </c>
    </row>
    <row r="129" spans="2:17" hidden="1" x14ac:dyDescent="0.3">
      <c r="B129" s="211" t="s">
        <v>76</v>
      </c>
      <c r="C129" s="212">
        <v>36</v>
      </c>
      <c r="D129" s="213" t="s">
        <v>102</v>
      </c>
      <c r="E129" s="214">
        <v>1850</v>
      </c>
      <c r="F129" s="215"/>
      <c r="G129" s="102"/>
      <c r="H129" s="102"/>
      <c r="I129" s="102"/>
      <c r="J129" s="215"/>
      <c r="K129" s="102"/>
      <c r="L129" s="102"/>
      <c r="M129" s="102"/>
      <c r="N129" s="290"/>
      <c r="O129" s="327"/>
      <c r="P129" s="311" t="s">
        <v>385</v>
      </c>
    </row>
    <row r="130" spans="2:17" x14ac:dyDescent="0.3">
      <c r="B130" s="154" t="s">
        <v>76</v>
      </c>
      <c r="C130" s="155">
        <v>37</v>
      </c>
      <c r="D130" s="156" t="s">
        <v>149</v>
      </c>
      <c r="E130" s="157" t="s">
        <v>6</v>
      </c>
      <c r="F130" s="252"/>
      <c r="G130" s="319"/>
      <c r="H130" s="102"/>
      <c r="I130" s="317"/>
      <c r="J130" s="253"/>
      <c r="K130" s="319"/>
      <c r="L130" s="102"/>
      <c r="M130" s="317"/>
      <c r="N130" s="357"/>
      <c r="O130" s="308"/>
      <c r="P130" s="309" t="s">
        <v>367</v>
      </c>
    </row>
    <row r="131" spans="2:17" ht="15" thickBot="1" x14ac:dyDescent="0.35">
      <c r="B131" s="150" t="s">
        <v>76</v>
      </c>
      <c r="C131" s="151">
        <v>38</v>
      </c>
      <c r="D131" s="152" t="s">
        <v>103</v>
      </c>
      <c r="E131" s="247" t="s">
        <v>6</v>
      </c>
      <c r="F131" s="248"/>
      <c r="G131" s="319"/>
      <c r="H131" s="102"/>
      <c r="I131" s="317"/>
      <c r="J131" s="250"/>
      <c r="K131" s="319"/>
      <c r="L131" s="102"/>
      <c r="M131" s="317"/>
      <c r="N131" s="367"/>
      <c r="O131" s="292"/>
      <c r="P131" s="314" t="s">
        <v>340</v>
      </c>
    </row>
    <row r="132" spans="2:17" hidden="1" x14ac:dyDescent="0.3">
      <c r="B132" s="222" t="s">
        <v>76</v>
      </c>
      <c r="C132" s="223">
        <v>39</v>
      </c>
      <c r="D132" s="224" t="s">
        <v>153</v>
      </c>
      <c r="E132" s="225">
        <v>1850</v>
      </c>
      <c r="F132" s="226"/>
      <c r="G132" s="102"/>
      <c r="H132" s="102"/>
      <c r="I132" s="102"/>
      <c r="J132" s="226"/>
      <c r="K132" s="102"/>
      <c r="L132" s="102"/>
      <c r="M132" s="102"/>
      <c r="N132" s="296"/>
      <c r="O132" s="297"/>
      <c r="P132" s="311" t="s">
        <v>385</v>
      </c>
    </row>
    <row r="133" spans="2:17" hidden="1" x14ac:dyDescent="0.3">
      <c r="B133" s="211" t="s">
        <v>76</v>
      </c>
      <c r="C133" s="212">
        <v>40</v>
      </c>
      <c r="D133" s="213" t="s">
        <v>322</v>
      </c>
      <c r="E133" s="214">
        <v>1850</v>
      </c>
      <c r="F133" s="215"/>
      <c r="G133" s="102"/>
      <c r="H133" s="102"/>
      <c r="I133" s="102"/>
      <c r="J133" s="215"/>
      <c r="K133" s="102"/>
      <c r="L133" s="102"/>
      <c r="M133" s="102"/>
      <c r="N133" s="290">
        <f>F133+J133</f>
        <v>0</v>
      </c>
      <c r="O133" s="327"/>
      <c r="P133" s="311" t="s">
        <v>385</v>
      </c>
    </row>
    <row r="134" spans="2:17" ht="15" thickBot="1" x14ac:dyDescent="0.35">
      <c r="B134" s="361" t="s">
        <v>76</v>
      </c>
      <c r="C134" s="362">
        <v>41</v>
      </c>
      <c r="D134" s="363" t="s">
        <v>104</v>
      </c>
      <c r="E134" s="240" t="s">
        <v>6</v>
      </c>
      <c r="F134" s="241"/>
      <c r="G134" s="319"/>
      <c r="H134" s="102"/>
      <c r="I134" s="317"/>
      <c r="J134" s="242"/>
      <c r="K134" s="319"/>
      <c r="L134" s="102"/>
      <c r="M134" s="317"/>
      <c r="N134" s="364"/>
      <c r="O134" s="365"/>
      <c r="P134" s="366" t="s">
        <v>365</v>
      </c>
    </row>
    <row r="135" spans="2:17" hidden="1" x14ac:dyDescent="0.3">
      <c r="B135" s="227" t="s">
        <v>76</v>
      </c>
      <c r="C135" s="228">
        <v>42</v>
      </c>
      <c r="D135" s="229" t="s">
        <v>105</v>
      </c>
      <c r="E135" s="230">
        <v>1850</v>
      </c>
      <c r="F135" s="231"/>
      <c r="G135" s="102"/>
      <c r="H135" s="102"/>
      <c r="I135" s="102"/>
      <c r="J135" s="231"/>
      <c r="K135" s="102"/>
      <c r="L135" s="102"/>
      <c r="M135" s="102"/>
      <c r="N135" s="334">
        <f>F135+J135</f>
        <v>0</v>
      </c>
      <c r="O135" s="335"/>
      <c r="P135" s="311" t="s">
        <v>385</v>
      </c>
    </row>
    <row r="136" spans="2:17" ht="15" thickBot="1" x14ac:dyDescent="0.35">
      <c r="B136" s="361" t="s">
        <v>76</v>
      </c>
      <c r="C136" s="362">
        <v>43</v>
      </c>
      <c r="D136" s="363" t="s">
        <v>106</v>
      </c>
      <c r="E136" s="240" t="s">
        <v>6</v>
      </c>
      <c r="F136" s="241"/>
      <c r="G136" s="319"/>
      <c r="H136" s="102"/>
      <c r="I136" s="317"/>
      <c r="J136" s="242"/>
      <c r="K136" s="319"/>
      <c r="L136" s="102"/>
      <c r="M136" s="317"/>
      <c r="N136" s="364">
        <f>F136+J136</f>
        <v>0</v>
      </c>
      <c r="O136" s="365"/>
      <c r="P136" s="366"/>
    </row>
    <row r="137" spans="2:17" hidden="1" x14ac:dyDescent="0.3">
      <c r="B137" s="227" t="s">
        <v>76</v>
      </c>
      <c r="C137" s="228">
        <v>44</v>
      </c>
      <c r="D137" s="229" t="s">
        <v>107</v>
      </c>
      <c r="E137" s="230">
        <v>1850</v>
      </c>
      <c r="F137" s="231"/>
      <c r="G137" s="102"/>
      <c r="H137" s="102"/>
      <c r="I137" s="102"/>
      <c r="J137" s="231"/>
      <c r="K137" s="102"/>
      <c r="L137" s="102"/>
      <c r="M137" s="102"/>
      <c r="N137" s="334"/>
      <c r="O137" s="335"/>
      <c r="P137" s="311" t="s">
        <v>385</v>
      </c>
    </row>
    <row r="138" spans="2:17" ht="15" thickBot="1" x14ac:dyDescent="0.35">
      <c r="B138" s="361" t="s">
        <v>76</v>
      </c>
      <c r="C138" s="362">
        <v>45</v>
      </c>
      <c r="D138" s="363" t="s">
        <v>108</v>
      </c>
      <c r="E138" s="240" t="s">
        <v>6</v>
      </c>
      <c r="F138" s="251">
        <v>400</v>
      </c>
      <c r="G138" s="319"/>
      <c r="H138" s="102"/>
      <c r="I138" s="317"/>
      <c r="J138" s="242"/>
      <c r="K138" s="319"/>
      <c r="L138" s="102"/>
      <c r="M138" s="317"/>
      <c r="N138" s="364">
        <f>F138+J138</f>
        <v>400</v>
      </c>
      <c r="O138" s="365"/>
      <c r="P138" s="366" t="s">
        <v>348</v>
      </c>
      <c r="Q138" s="4"/>
    </row>
    <row r="139" spans="2:17" hidden="1" x14ac:dyDescent="0.3">
      <c r="B139" s="344" t="s">
        <v>76</v>
      </c>
      <c r="C139" s="345">
        <v>46</v>
      </c>
      <c r="D139" s="346" t="s">
        <v>109</v>
      </c>
      <c r="E139" s="347" t="s">
        <v>7</v>
      </c>
      <c r="F139" s="351">
        <v>3700</v>
      </c>
      <c r="G139" s="183"/>
      <c r="H139" s="183"/>
      <c r="I139" s="183"/>
      <c r="J139" s="348">
        <v>150</v>
      </c>
      <c r="K139" s="183"/>
      <c r="L139" s="183"/>
      <c r="M139" s="183"/>
      <c r="N139" s="349">
        <f>F139+J139</f>
        <v>3850</v>
      </c>
      <c r="O139" s="350"/>
      <c r="P139" s="312" t="s">
        <v>485</v>
      </c>
      <c r="Q139" s="287"/>
    </row>
    <row r="140" spans="2:17" hidden="1" x14ac:dyDescent="0.3">
      <c r="B140" s="147" t="s">
        <v>76</v>
      </c>
      <c r="C140" s="99">
        <v>47</v>
      </c>
      <c r="D140" s="101" t="s">
        <v>110</v>
      </c>
      <c r="E140" s="2">
        <v>13300</v>
      </c>
      <c r="F140" s="3"/>
      <c r="G140" s="102"/>
      <c r="H140" s="102"/>
      <c r="I140" s="102"/>
      <c r="J140" s="3"/>
      <c r="K140" s="102"/>
      <c r="L140" s="102"/>
      <c r="M140" s="102"/>
      <c r="N140" s="281">
        <f>F140+J140</f>
        <v>0</v>
      </c>
      <c r="O140" s="282"/>
      <c r="P140" s="311" t="s">
        <v>501</v>
      </c>
    </row>
    <row r="141" spans="2:17" hidden="1" x14ac:dyDescent="0.3">
      <c r="B141" s="147" t="s">
        <v>76</v>
      </c>
      <c r="C141" s="99">
        <v>48</v>
      </c>
      <c r="D141" s="101" t="s">
        <v>111</v>
      </c>
      <c r="E141" s="2">
        <v>1850</v>
      </c>
      <c r="F141" s="41"/>
      <c r="G141" s="102"/>
      <c r="H141" s="102"/>
      <c r="I141" s="102"/>
      <c r="J141" s="3"/>
      <c r="K141" s="102"/>
      <c r="L141" s="102"/>
      <c r="M141" s="102"/>
      <c r="N141" s="281">
        <f>F141+J141</f>
        <v>0</v>
      </c>
      <c r="O141" s="282"/>
      <c r="P141" s="311" t="s">
        <v>385</v>
      </c>
    </row>
    <row r="142" spans="2:17" hidden="1" x14ac:dyDescent="0.3">
      <c r="B142" s="147" t="s">
        <v>76</v>
      </c>
      <c r="C142" s="99">
        <v>49</v>
      </c>
      <c r="D142" s="101" t="s">
        <v>311</v>
      </c>
      <c r="E142" s="2">
        <v>1850</v>
      </c>
      <c r="F142" s="41"/>
      <c r="G142" s="102"/>
      <c r="H142" s="102"/>
      <c r="I142" s="102"/>
      <c r="J142" s="3"/>
      <c r="K142" s="102"/>
      <c r="L142" s="102"/>
      <c r="M142" s="102"/>
      <c r="N142" s="281"/>
      <c r="O142" s="282"/>
      <c r="P142" s="311" t="s">
        <v>385</v>
      </c>
    </row>
    <row r="143" spans="2:17" hidden="1" x14ac:dyDescent="0.3">
      <c r="B143" s="178" t="s">
        <v>76</v>
      </c>
      <c r="C143" s="179">
        <v>51</v>
      </c>
      <c r="D143" s="180" t="s">
        <v>112</v>
      </c>
      <c r="E143" s="181" t="s">
        <v>7</v>
      </c>
      <c r="F143" s="201">
        <v>1850</v>
      </c>
      <c r="G143" s="183"/>
      <c r="H143" s="183"/>
      <c r="I143" s="183"/>
      <c r="J143" s="182">
        <v>50</v>
      </c>
      <c r="K143" s="183"/>
      <c r="L143" s="183"/>
      <c r="M143" s="183"/>
      <c r="N143" s="285">
        <f>F143+J143</f>
        <v>1900</v>
      </c>
      <c r="O143" s="286"/>
      <c r="P143" s="312" t="s">
        <v>481</v>
      </c>
    </row>
    <row r="144" spans="2:17" hidden="1" x14ac:dyDescent="0.3">
      <c r="B144" s="178" t="s">
        <v>76</v>
      </c>
      <c r="C144" s="179">
        <v>53</v>
      </c>
      <c r="D144" s="180" t="s">
        <v>113</v>
      </c>
      <c r="E144" s="181" t="s">
        <v>7</v>
      </c>
      <c r="F144" s="182">
        <v>135950</v>
      </c>
      <c r="G144" s="183"/>
      <c r="H144" s="183"/>
      <c r="I144" s="183"/>
      <c r="J144" s="182">
        <v>402050</v>
      </c>
      <c r="K144" s="183"/>
      <c r="L144" s="183"/>
      <c r="M144" s="183"/>
      <c r="N144" s="285">
        <f>F144+J144</f>
        <v>538000</v>
      </c>
      <c r="O144" s="286"/>
      <c r="P144" s="312"/>
    </row>
    <row r="145" spans="2:19" hidden="1" x14ac:dyDescent="0.3">
      <c r="B145" s="147" t="s">
        <v>76</v>
      </c>
      <c r="C145" s="99">
        <v>55</v>
      </c>
      <c r="D145" s="101" t="s">
        <v>114</v>
      </c>
      <c r="E145" s="2">
        <v>1850</v>
      </c>
      <c r="F145" s="3"/>
      <c r="G145" s="102"/>
      <c r="H145" s="102"/>
      <c r="I145" s="102"/>
      <c r="J145" s="3"/>
      <c r="K145" s="102"/>
      <c r="L145" s="102"/>
      <c r="M145" s="102"/>
      <c r="N145" s="281"/>
      <c r="O145" s="282"/>
      <c r="P145" s="311" t="s">
        <v>385</v>
      </c>
    </row>
    <row r="146" spans="2:19" hidden="1" x14ac:dyDescent="0.3">
      <c r="B146" s="147" t="s">
        <v>76</v>
      </c>
      <c r="C146" s="99">
        <v>57</v>
      </c>
      <c r="D146" s="101" t="s">
        <v>176</v>
      </c>
      <c r="E146" s="2">
        <v>3700</v>
      </c>
      <c r="F146" s="3"/>
      <c r="G146" s="102"/>
      <c r="H146" s="102"/>
      <c r="I146" s="102"/>
      <c r="J146" s="3"/>
      <c r="K146" s="102"/>
      <c r="L146" s="102"/>
      <c r="M146" s="102"/>
      <c r="N146" s="281"/>
      <c r="O146" s="282"/>
      <c r="P146" s="311" t="s">
        <v>502</v>
      </c>
    </row>
    <row r="147" spans="2:19" hidden="1" x14ac:dyDescent="0.3">
      <c r="B147" s="147" t="s">
        <v>76</v>
      </c>
      <c r="C147" s="99">
        <v>59</v>
      </c>
      <c r="D147" s="101" t="s">
        <v>115</v>
      </c>
      <c r="E147" s="2">
        <v>3700</v>
      </c>
      <c r="F147" s="3"/>
      <c r="G147" s="102"/>
      <c r="H147" s="102"/>
      <c r="I147" s="102"/>
      <c r="J147" s="3"/>
      <c r="K147" s="102"/>
      <c r="L147" s="102"/>
      <c r="M147" s="102"/>
      <c r="N147" s="281"/>
      <c r="O147" s="282"/>
      <c r="P147" s="311" t="s">
        <v>502</v>
      </c>
    </row>
    <row r="148" spans="2:19" hidden="1" x14ac:dyDescent="0.3">
      <c r="B148" s="147" t="s">
        <v>76</v>
      </c>
      <c r="C148" s="99">
        <v>61</v>
      </c>
      <c r="D148" s="101" t="s">
        <v>116</v>
      </c>
      <c r="E148" s="2">
        <v>1750.61</v>
      </c>
      <c r="F148" s="3"/>
      <c r="G148" s="102"/>
      <c r="H148" s="102"/>
      <c r="I148" s="102"/>
      <c r="J148" s="3"/>
      <c r="K148" s="102"/>
      <c r="L148" s="102"/>
      <c r="M148" s="102"/>
      <c r="N148" s="281">
        <f>F148</f>
        <v>0</v>
      </c>
      <c r="O148" s="282"/>
      <c r="P148" s="311" t="s">
        <v>385</v>
      </c>
      <c r="R148" t="s">
        <v>503</v>
      </c>
      <c r="S148" t="s">
        <v>504</v>
      </c>
    </row>
    <row r="149" spans="2:19" hidden="1" x14ac:dyDescent="0.3">
      <c r="B149" s="178" t="s">
        <v>76</v>
      </c>
      <c r="C149" s="179">
        <v>63</v>
      </c>
      <c r="D149" s="180" t="s">
        <v>117</v>
      </c>
      <c r="E149" s="181" t="s">
        <v>7</v>
      </c>
      <c r="F149" s="182">
        <v>42950</v>
      </c>
      <c r="G149" s="183"/>
      <c r="H149" s="183"/>
      <c r="I149" s="183"/>
      <c r="J149" s="182">
        <v>25612</v>
      </c>
      <c r="K149" s="183"/>
      <c r="L149" s="183"/>
      <c r="M149" s="183"/>
      <c r="N149" s="285">
        <f>F149+J149</f>
        <v>68562</v>
      </c>
      <c r="O149" s="286"/>
      <c r="P149" s="312"/>
    </row>
    <row r="150" spans="2:19" hidden="1" x14ac:dyDescent="0.3">
      <c r="B150" s="211" t="s">
        <v>76</v>
      </c>
      <c r="C150" s="212">
        <v>65</v>
      </c>
      <c r="D150" s="213" t="s">
        <v>118</v>
      </c>
      <c r="E150" s="214">
        <v>12700</v>
      </c>
      <c r="F150" s="215"/>
      <c r="G150" s="102"/>
      <c r="H150" s="102"/>
      <c r="I150" s="102"/>
      <c r="J150" s="215"/>
      <c r="K150" s="102"/>
      <c r="L150" s="102"/>
      <c r="M150" s="102"/>
      <c r="N150" s="290">
        <f>F150+J150</f>
        <v>0</v>
      </c>
      <c r="O150" s="327"/>
      <c r="P150" s="311" t="s">
        <v>505</v>
      </c>
    </row>
    <row r="151" spans="2:19" ht="15" thickBot="1" x14ac:dyDescent="0.35">
      <c r="B151" s="232"/>
      <c r="C151" s="233"/>
      <c r="D151" s="233"/>
      <c r="E151" s="234"/>
      <c r="F151" s="235"/>
      <c r="G151" s="209"/>
      <c r="H151" s="104"/>
      <c r="I151" s="207"/>
      <c r="J151" s="236"/>
      <c r="K151" s="209"/>
      <c r="L151" s="104"/>
      <c r="M151" s="207"/>
      <c r="N151" s="376"/>
      <c r="O151" s="377"/>
      <c r="P151" s="377"/>
    </row>
    <row r="152" spans="2:19" hidden="1" x14ac:dyDescent="0.3">
      <c r="B152" s="336" t="s">
        <v>119</v>
      </c>
      <c r="C152" s="337">
        <v>1</v>
      </c>
      <c r="D152" s="338" t="s">
        <v>120</v>
      </c>
      <c r="E152" s="339" t="s">
        <v>7</v>
      </c>
      <c r="F152" s="340">
        <v>4472</v>
      </c>
      <c r="G152" s="183"/>
      <c r="H152" s="183"/>
      <c r="I152" s="183"/>
      <c r="J152" s="340">
        <v>150</v>
      </c>
      <c r="K152" s="183"/>
      <c r="L152" s="183"/>
      <c r="M152" s="183"/>
      <c r="N152" s="341">
        <f>F152</f>
        <v>4472</v>
      </c>
      <c r="O152" s="342"/>
      <c r="P152" s="312" t="s">
        <v>506</v>
      </c>
    </row>
    <row r="153" spans="2:19" ht="15" thickBot="1" x14ac:dyDescent="0.35">
      <c r="B153" s="361" t="s">
        <v>119</v>
      </c>
      <c r="C153" s="362">
        <v>3</v>
      </c>
      <c r="D153" s="363" t="s">
        <v>121</v>
      </c>
      <c r="E153" s="240" t="s">
        <v>6</v>
      </c>
      <c r="F153" s="241"/>
      <c r="G153" s="319"/>
      <c r="H153" s="102"/>
      <c r="I153" s="317"/>
      <c r="J153" s="242"/>
      <c r="K153" s="319"/>
      <c r="L153" s="102"/>
      <c r="M153" s="317"/>
      <c r="N153" s="364"/>
      <c r="O153" s="365"/>
      <c r="P153" s="366" t="s">
        <v>365</v>
      </c>
    </row>
    <row r="154" spans="2:19" hidden="1" x14ac:dyDescent="0.3">
      <c r="B154" s="222" t="s">
        <v>119</v>
      </c>
      <c r="C154" s="223">
        <v>5</v>
      </c>
      <c r="D154" s="224" t="s">
        <v>259</v>
      </c>
      <c r="E154" s="225">
        <v>1850</v>
      </c>
      <c r="F154" s="226"/>
      <c r="G154" s="102"/>
      <c r="H154" s="102"/>
      <c r="I154" s="102"/>
      <c r="J154" s="226"/>
      <c r="K154" s="102"/>
      <c r="L154" s="102"/>
      <c r="M154" s="102"/>
      <c r="N154" s="296"/>
      <c r="O154" s="297"/>
      <c r="P154" s="311" t="s">
        <v>385</v>
      </c>
    </row>
    <row r="155" spans="2:19" hidden="1" x14ac:dyDescent="0.3">
      <c r="B155" s="216" t="s">
        <v>119</v>
      </c>
      <c r="C155" s="217">
        <v>7</v>
      </c>
      <c r="D155" s="218" t="s">
        <v>122</v>
      </c>
      <c r="E155" s="219" t="s">
        <v>7</v>
      </c>
      <c r="F155" s="220">
        <v>144830</v>
      </c>
      <c r="G155" s="183"/>
      <c r="H155" s="183"/>
      <c r="I155" s="183"/>
      <c r="J155" s="220">
        <v>668992</v>
      </c>
      <c r="K155" s="183"/>
      <c r="L155" s="183"/>
      <c r="M155" s="183"/>
      <c r="N155" s="328">
        <f>F155+J155</f>
        <v>813822</v>
      </c>
      <c r="O155" s="329"/>
      <c r="P155" s="312"/>
    </row>
    <row r="156" spans="2:19" ht="15" thickBot="1" x14ac:dyDescent="0.35">
      <c r="B156" s="361" t="s">
        <v>119</v>
      </c>
      <c r="C156" s="362">
        <v>9</v>
      </c>
      <c r="D156" s="363" t="s">
        <v>239</v>
      </c>
      <c r="E156" s="240" t="s">
        <v>6</v>
      </c>
      <c r="F156" s="241"/>
      <c r="G156" s="319"/>
      <c r="H156" s="102"/>
      <c r="I156" s="317"/>
      <c r="J156" s="242"/>
      <c r="K156" s="319"/>
      <c r="L156" s="102"/>
      <c r="M156" s="317"/>
      <c r="N156" s="364"/>
      <c r="O156" s="365"/>
      <c r="P156" s="366" t="s">
        <v>349</v>
      </c>
    </row>
    <row r="157" spans="2:19" hidden="1" x14ac:dyDescent="0.3">
      <c r="B157" s="222" t="s">
        <v>119</v>
      </c>
      <c r="C157" s="223">
        <v>11</v>
      </c>
      <c r="D157" s="224" t="s">
        <v>123</v>
      </c>
      <c r="E157" s="225">
        <v>1900</v>
      </c>
      <c r="F157" s="226"/>
      <c r="G157" s="102"/>
      <c r="H157" s="102"/>
      <c r="I157" s="102"/>
      <c r="J157" s="226"/>
      <c r="K157" s="102"/>
      <c r="L157" s="102"/>
      <c r="M157" s="102"/>
      <c r="N157" s="296"/>
      <c r="O157" s="297"/>
      <c r="P157" s="311" t="s">
        <v>385</v>
      </c>
    </row>
    <row r="158" spans="2:19" hidden="1" x14ac:dyDescent="0.3">
      <c r="B158" s="147" t="s">
        <v>119</v>
      </c>
      <c r="C158" s="105">
        <v>13</v>
      </c>
      <c r="D158" s="106" t="s">
        <v>242</v>
      </c>
      <c r="E158" s="2">
        <v>1850</v>
      </c>
      <c r="F158" s="88"/>
      <c r="G158" s="107"/>
      <c r="H158" s="107"/>
      <c r="I158" s="102"/>
      <c r="J158" s="88"/>
      <c r="K158" s="107"/>
      <c r="L158" s="107"/>
      <c r="M158" s="107"/>
      <c r="N158" s="281"/>
      <c r="O158" s="282"/>
      <c r="P158" s="311" t="s">
        <v>385</v>
      </c>
    </row>
    <row r="159" spans="2:19" hidden="1" x14ac:dyDescent="0.3">
      <c r="B159" s="147" t="s">
        <v>119</v>
      </c>
      <c r="C159" s="99">
        <v>15</v>
      </c>
      <c r="D159" s="101" t="s">
        <v>323</v>
      </c>
      <c r="E159" s="2">
        <v>5550</v>
      </c>
      <c r="F159" s="3"/>
      <c r="G159" s="102"/>
      <c r="H159" s="102"/>
      <c r="I159" s="102"/>
      <c r="J159" s="3"/>
      <c r="K159" s="102"/>
      <c r="L159" s="102"/>
      <c r="M159" s="102"/>
      <c r="N159" s="281">
        <f>F159</f>
        <v>0</v>
      </c>
      <c r="O159" s="282"/>
      <c r="P159" s="311" t="s">
        <v>507</v>
      </c>
    </row>
    <row r="160" spans="2:19" hidden="1" x14ac:dyDescent="0.3">
      <c r="B160" s="147" t="s">
        <v>119</v>
      </c>
      <c r="C160" s="99">
        <v>17</v>
      </c>
      <c r="D160" s="101" t="s">
        <v>124</v>
      </c>
      <c r="E160" s="2">
        <v>1850</v>
      </c>
      <c r="F160" s="3"/>
      <c r="G160" s="102"/>
      <c r="H160" s="102"/>
      <c r="I160" s="102"/>
      <c r="J160" s="3"/>
      <c r="K160" s="102"/>
      <c r="L160" s="102"/>
      <c r="M160" s="102"/>
      <c r="N160" s="281"/>
      <c r="O160" s="282"/>
      <c r="P160" s="311" t="s">
        <v>385</v>
      </c>
    </row>
    <row r="161" spans="2:18" hidden="1" x14ac:dyDescent="0.3">
      <c r="B161" s="147" t="s">
        <v>119</v>
      </c>
      <c r="C161" s="99">
        <v>19</v>
      </c>
      <c r="D161" s="101" t="s">
        <v>310</v>
      </c>
      <c r="E161" s="2">
        <v>1850</v>
      </c>
      <c r="F161" s="3"/>
      <c r="G161" s="102"/>
      <c r="H161" s="102"/>
      <c r="I161" s="102"/>
      <c r="J161" s="3"/>
      <c r="K161" s="102"/>
      <c r="L161" s="102"/>
      <c r="M161" s="102"/>
      <c r="N161" s="281"/>
      <c r="O161" s="282"/>
      <c r="P161" s="311" t="s">
        <v>385</v>
      </c>
    </row>
    <row r="162" spans="2:18" hidden="1" x14ac:dyDescent="0.3">
      <c r="B162" s="211" t="s">
        <v>119</v>
      </c>
      <c r="C162" s="212">
        <v>21</v>
      </c>
      <c r="D162" s="213" t="s">
        <v>209</v>
      </c>
      <c r="E162" s="214">
        <v>1850</v>
      </c>
      <c r="F162" s="215"/>
      <c r="G162" s="102"/>
      <c r="H162" s="102"/>
      <c r="I162" s="102"/>
      <c r="J162" s="215"/>
      <c r="K162" s="102"/>
      <c r="L162" s="102"/>
      <c r="M162" s="102"/>
      <c r="N162" s="290"/>
      <c r="O162" s="327"/>
      <c r="P162" s="311" t="s">
        <v>385</v>
      </c>
    </row>
    <row r="163" spans="2:18" x14ac:dyDescent="0.3">
      <c r="B163" s="154" t="s">
        <v>119</v>
      </c>
      <c r="C163" s="155">
        <v>23</v>
      </c>
      <c r="D163" s="156" t="s">
        <v>216</v>
      </c>
      <c r="E163" s="157" t="s">
        <v>6</v>
      </c>
      <c r="F163" s="252">
        <v>1000</v>
      </c>
      <c r="G163" s="319"/>
      <c r="H163" s="102"/>
      <c r="I163" s="317"/>
      <c r="J163" s="253"/>
      <c r="K163" s="319"/>
      <c r="L163" s="102"/>
      <c r="M163" s="317"/>
      <c r="N163" s="357">
        <f>F163</f>
        <v>1000</v>
      </c>
      <c r="O163" s="308"/>
      <c r="P163" s="358" t="s">
        <v>378</v>
      </c>
    </row>
    <row r="164" spans="2:18" ht="15" thickBot="1" x14ac:dyDescent="0.35">
      <c r="B164" s="150" t="s">
        <v>119</v>
      </c>
      <c r="C164" s="151">
        <v>25</v>
      </c>
      <c r="D164" s="152" t="s">
        <v>125</v>
      </c>
      <c r="E164" s="247" t="s">
        <v>6</v>
      </c>
      <c r="F164" s="248">
        <v>1000</v>
      </c>
      <c r="G164" s="319"/>
      <c r="H164" s="102"/>
      <c r="I164" s="317"/>
      <c r="J164" s="250"/>
      <c r="K164" s="319"/>
      <c r="L164" s="102"/>
      <c r="M164" s="317"/>
      <c r="N164" s="367">
        <f>F164</f>
        <v>1000</v>
      </c>
      <c r="O164" s="292"/>
      <c r="P164" s="371" t="s">
        <v>378</v>
      </c>
    </row>
    <row r="165" spans="2:18" hidden="1" x14ac:dyDescent="0.3">
      <c r="B165" s="222" t="s">
        <v>119</v>
      </c>
      <c r="C165" s="223">
        <v>26</v>
      </c>
      <c r="D165" s="224" t="s">
        <v>260</v>
      </c>
      <c r="E165" s="225" t="s">
        <v>7</v>
      </c>
      <c r="F165" s="226">
        <v>1850</v>
      </c>
      <c r="G165" s="102"/>
      <c r="H165" s="102"/>
      <c r="I165" s="102"/>
      <c r="J165" s="226">
        <v>50</v>
      </c>
      <c r="K165" s="102"/>
      <c r="L165" s="102"/>
      <c r="M165" s="102"/>
      <c r="N165" s="296">
        <f>F165+J165</f>
        <v>1900</v>
      </c>
      <c r="O165" s="297"/>
      <c r="P165" s="311" t="s">
        <v>481</v>
      </c>
      <c r="R165" t="s">
        <v>324</v>
      </c>
    </row>
    <row r="166" spans="2:18" hidden="1" x14ac:dyDescent="0.3">
      <c r="B166" s="149" t="s">
        <v>119</v>
      </c>
      <c r="C166" s="105">
        <v>27</v>
      </c>
      <c r="D166" s="106" t="s">
        <v>248</v>
      </c>
      <c r="E166" s="2">
        <v>3750</v>
      </c>
      <c r="F166" s="3"/>
      <c r="G166" s="102"/>
      <c r="H166" s="102"/>
      <c r="I166" s="102"/>
      <c r="J166" s="3"/>
      <c r="K166" s="102"/>
      <c r="L166" s="102"/>
      <c r="M166" s="102"/>
      <c r="N166" s="281">
        <f>F166+J166</f>
        <v>0</v>
      </c>
      <c r="O166" s="282"/>
      <c r="P166" s="311" t="s">
        <v>379</v>
      </c>
      <c r="Q166" s="4"/>
    </row>
    <row r="167" spans="2:18" hidden="1" x14ac:dyDescent="0.3">
      <c r="B167" s="211" t="s">
        <v>119</v>
      </c>
      <c r="C167" s="212">
        <v>28</v>
      </c>
      <c r="D167" s="213" t="s">
        <v>210</v>
      </c>
      <c r="E167" s="214">
        <v>1850</v>
      </c>
      <c r="F167" s="215"/>
      <c r="G167" s="102"/>
      <c r="H167" s="102"/>
      <c r="I167" s="107"/>
      <c r="J167" s="215"/>
      <c r="K167" s="102"/>
      <c r="L167" s="102"/>
      <c r="M167" s="102"/>
      <c r="N167" s="290"/>
      <c r="O167" s="327"/>
      <c r="P167" s="311" t="s">
        <v>385</v>
      </c>
    </row>
    <row r="168" spans="2:18" ht="15" thickBot="1" x14ac:dyDescent="0.35">
      <c r="B168" s="361" t="s">
        <v>119</v>
      </c>
      <c r="C168" s="362">
        <v>29</v>
      </c>
      <c r="D168" s="363" t="s">
        <v>126</v>
      </c>
      <c r="E168" s="240" t="s">
        <v>6</v>
      </c>
      <c r="F168" s="241"/>
      <c r="G168" s="319"/>
      <c r="H168" s="102"/>
      <c r="I168" s="318"/>
      <c r="J168" s="242"/>
      <c r="K168" s="319"/>
      <c r="L168" s="102"/>
      <c r="M168" s="317"/>
      <c r="N168" s="364"/>
      <c r="O168" s="365"/>
      <c r="P168" s="366" t="s">
        <v>375</v>
      </c>
    </row>
    <row r="169" spans="2:18" hidden="1" x14ac:dyDescent="0.3">
      <c r="B169" s="227" t="s">
        <v>119</v>
      </c>
      <c r="C169" s="228">
        <v>31</v>
      </c>
      <c r="D169" s="229" t="s">
        <v>259</v>
      </c>
      <c r="E169" s="230">
        <v>1850</v>
      </c>
      <c r="F169" s="231"/>
      <c r="G169" s="102"/>
      <c r="H169" s="102"/>
      <c r="I169" s="107"/>
      <c r="J169" s="231"/>
      <c r="K169" s="102"/>
      <c r="L169" s="102"/>
      <c r="M169" s="102"/>
      <c r="N169" s="334"/>
      <c r="O169" s="335"/>
      <c r="P169" s="311" t="s">
        <v>385</v>
      </c>
    </row>
    <row r="170" spans="2:18" x14ac:dyDescent="0.3">
      <c r="B170" s="154" t="s">
        <v>119</v>
      </c>
      <c r="C170" s="155">
        <v>33</v>
      </c>
      <c r="D170" s="156" t="s">
        <v>32</v>
      </c>
      <c r="E170" s="157" t="s">
        <v>6</v>
      </c>
      <c r="F170" s="252"/>
      <c r="G170" s="319"/>
      <c r="H170" s="102"/>
      <c r="I170" s="318"/>
      <c r="J170" s="253"/>
      <c r="K170" s="319"/>
      <c r="L170" s="102"/>
      <c r="M170" s="317"/>
      <c r="N170" s="357"/>
      <c r="O170" s="308"/>
      <c r="P170" s="309" t="s">
        <v>365</v>
      </c>
    </row>
    <row r="171" spans="2:18" x14ac:dyDescent="0.3">
      <c r="B171" s="147" t="s">
        <v>119</v>
      </c>
      <c r="C171" s="99">
        <v>35</v>
      </c>
      <c r="D171" s="101" t="s">
        <v>127</v>
      </c>
      <c r="E171" s="2" t="s">
        <v>6</v>
      </c>
      <c r="F171" s="368"/>
      <c r="G171" s="319"/>
      <c r="H171" s="102"/>
      <c r="I171" s="317"/>
      <c r="J171" s="369"/>
      <c r="K171" s="319"/>
      <c r="L171" s="102"/>
      <c r="M171" s="317"/>
      <c r="N171" s="370"/>
      <c r="O171" s="282"/>
      <c r="P171" s="311" t="s">
        <v>384</v>
      </c>
    </row>
    <row r="172" spans="2:18" ht="15" thickBot="1" x14ac:dyDescent="0.35">
      <c r="B172" s="150" t="s">
        <v>119</v>
      </c>
      <c r="C172" s="151">
        <v>37</v>
      </c>
      <c r="D172" s="152" t="s">
        <v>128</v>
      </c>
      <c r="E172" s="247" t="s">
        <v>6</v>
      </c>
      <c r="F172" s="248"/>
      <c r="G172" s="319"/>
      <c r="H172" s="102"/>
      <c r="I172" s="318"/>
      <c r="J172" s="250"/>
      <c r="K172" s="319"/>
      <c r="L172" s="102"/>
      <c r="M172" s="317"/>
      <c r="N172" s="367"/>
      <c r="O172" s="292"/>
      <c r="P172" s="314" t="s">
        <v>365</v>
      </c>
    </row>
    <row r="173" spans="2:18" hidden="1" x14ac:dyDescent="0.3">
      <c r="B173" s="222" t="s">
        <v>119</v>
      </c>
      <c r="C173" s="223">
        <v>39</v>
      </c>
      <c r="D173" s="224" t="s">
        <v>129</v>
      </c>
      <c r="E173" s="225">
        <v>1850</v>
      </c>
      <c r="F173" s="226"/>
      <c r="G173" s="102"/>
      <c r="H173" s="102"/>
      <c r="I173" s="107"/>
      <c r="J173" s="226"/>
      <c r="K173" s="102"/>
      <c r="L173" s="102"/>
      <c r="M173" s="102"/>
      <c r="N173" s="296"/>
      <c r="O173" s="297"/>
      <c r="P173" s="311" t="s">
        <v>385</v>
      </c>
    </row>
    <row r="174" spans="2:18" hidden="1" x14ac:dyDescent="0.3">
      <c r="B174" s="330" t="s">
        <v>119</v>
      </c>
      <c r="C174" s="331">
        <v>41</v>
      </c>
      <c r="D174" s="332" t="s">
        <v>130</v>
      </c>
      <c r="E174" s="214">
        <v>1900</v>
      </c>
      <c r="F174" s="215"/>
      <c r="G174" s="107"/>
      <c r="H174" s="107"/>
      <c r="I174" s="107"/>
      <c r="J174" s="333"/>
      <c r="K174" s="107"/>
      <c r="L174" s="107"/>
      <c r="M174" s="107"/>
      <c r="N174" s="290">
        <f>F174+J174</f>
        <v>0</v>
      </c>
      <c r="O174" s="327"/>
      <c r="P174" s="311" t="s">
        <v>385</v>
      </c>
    </row>
    <row r="175" spans="2:18" ht="15" thickBot="1" x14ac:dyDescent="0.35">
      <c r="B175" s="361" t="s">
        <v>119</v>
      </c>
      <c r="C175" s="362">
        <v>43</v>
      </c>
      <c r="D175" s="363" t="s">
        <v>25</v>
      </c>
      <c r="E175" s="240" t="s">
        <v>6</v>
      </c>
      <c r="F175" s="241">
        <v>1000</v>
      </c>
      <c r="G175" s="319"/>
      <c r="H175" s="102"/>
      <c r="I175" s="318"/>
      <c r="J175" s="242"/>
      <c r="K175" s="319"/>
      <c r="L175" s="102"/>
      <c r="M175" s="317"/>
      <c r="N175" s="364">
        <f>F175</f>
        <v>1000</v>
      </c>
      <c r="O175" s="365"/>
      <c r="P175" s="375" t="s">
        <v>378</v>
      </c>
    </row>
    <row r="176" spans="2:18" hidden="1" x14ac:dyDescent="0.3">
      <c r="B176" s="222" t="s">
        <v>119</v>
      </c>
      <c r="C176" s="223">
        <v>45</v>
      </c>
      <c r="D176" s="224" t="s">
        <v>211</v>
      </c>
      <c r="E176" s="225">
        <v>1850</v>
      </c>
      <c r="F176" s="226"/>
      <c r="G176" s="102"/>
      <c r="H176" s="102"/>
      <c r="I176" s="107"/>
      <c r="J176" s="226"/>
      <c r="K176" s="102"/>
      <c r="L176" s="102"/>
      <c r="M176" s="102"/>
      <c r="N176" s="296"/>
      <c r="O176" s="297"/>
      <c r="P176" s="311" t="s">
        <v>385</v>
      </c>
    </row>
    <row r="177" spans="2:21" hidden="1" x14ac:dyDescent="0.3">
      <c r="B177" s="147" t="s">
        <v>119</v>
      </c>
      <c r="C177" s="99">
        <v>47</v>
      </c>
      <c r="D177" s="101" t="s">
        <v>341</v>
      </c>
      <c r="E177" s="2">
        <v>1850</v>
      </c>
      <c r="F177" s="3"/>
      <c r="G177" s="102"/>
      <c r="H177" s="102"/>
      <c r="I177" s="107"/>
      <c r="J177" s="3"/>
      <c r="K177" s="102"/>
      <c r="L177" s="102"/>
      <c r="M177" s="102"/>
      <c r="N177" s="281"/>
      <c r="O177" s="282"/>
      <c r="P177" s="311" t="s">
        <v>385</v>
      </c>
    </row>
    <row r="178" spans="2:21" hidden="1" x14ac:dyDescent="0.3">
      <c r="B178" s="211" t="s">
        <v>119</v>
      </c>
      <c r="C178" s="212">
        <v>49</v>
      </c>
      <c r="D178" s="213" t="s">
        <v>131</v>
      </c>
      <c r="E178" s="214">
        <v>1850</v>
      </c>
      <c r="F178" s="215"/>
      <c r="G178" s="102"/>
      <c r="H178" s="102"/>
      <c r="I178" s="107"/>
      <c r="J178" s="215"/>
      <c r="K178" s="102"/>
      <c r="L178" s="102"/>
      <c r="M178" s="102"/>
      <c r="N178" s="290"/>
      <c r="O178" s="327"/>
      <c r="P178" s="311" t="s">
        <v>385</v>
      </c>
    </row>
    <row r="179" spans="2:21" ht="15" thickBot="1" x14ac:dyDescent="0.35">
      <c r="B179" s="232"/>
      <c r="C179" s="233"/>
      <c r="D179" s="233"/>
      <c r="E179" s="234"/>
      <c r="F179" s="235"/>
      <c r="G179" s="209"/>
      <c r="H179" s="104"/>
      <c r="I179" s="207"/>
      <c r="J179" s="236"/>
      <c r="K179" s="209"/>
      <c r="L179" s="104"/>
      <c r="M179" s="207"/>
      <c r="N179" s="376"/>
      <c r="O179" s="377"/>
      <c r="P179" s="377"/>
    </row>
    <row r="180" spans="2:21" hidden="1" x14ac:dyDescent="0.3">
      <c r="B180" s="222" t="s">
        <v>132</v>
      </c>
      <c r="C180" s="223">
        <v>1</v>
      </c>
      <c r="D180" s="224" t="s">
        <v>217</v>
      </c>
      <c r="E180" s="225">
        <v>1850</v>
      </c>
      <c r="F180" s="226"/>
      <c r="G180" s="102"/>
      <c r="H180" s="102"/>
      <c r="I180" s="102"/>
      <c r="J180" s="226"/>
      <c r="K180" s="102"/>
      <c r="L180" s="102"/>
      <c r="M180" s="102"/>
      <c r="N180" s="296"/>
      <c r="O180" s="297"/>
      <c r="P180" s="311" t="s">
        <v>385</v>
      </c>
    </row>
    <row r="181" spans="2:21" hidden="1" x14ac:dyDescent="0.3">
      <c r="B181" s="211" t="s">
        <v>132</v>
      </c>
      <c r="C181" s="212">
        <v>2</v>
      </c>
      <c r="D181" s="213" t="s">
        <v>133</v>
      </c>
      <c r="E181" s="214">
        <v>1850</v>
      </c>
      <c r="F181" s="215"/>
      <c r="G181" s="102"/>
      <c r="H181" s="102"/>
      <c r="I181" s="102"/>
      <c r="J181" s="215"/>
      <c r="K181" s="102"/>
      <c r="L181" s="102"/>
      <c r="M181" s="102"/>
      <c r="N181" s="290"/>
      <c r="O181" s="327"/>
      <c r="P181" s="311" t="s">
        <v>385</v>
      </c>
    </row>
    <row r="182" spans="2:21" ht="15" thickBot="1" x14ac:dyDescent="0.35">
      <c r="B182" s="361" t="s">
        <v>132</v>
      </c>
      <c r="C182" s="362">
        <v>3</v>
      </c>
      <c r="D182" s="363" t="s">
        <v>134</v>
      </c>
      <c r="E182" s="240" t="s">
        <v>6</v>
      </c>
      <c r="F182" s="241"/>
      <c r="G182" s="319"/>
      <c r="H182" s="102"/>
      <c r="I182" s="317"/>
      <c r="J182" s="242"/>
      <c r="K182" s="319"/>
      <c r="L182" s="102"/>
      <c r="M182" s="317"/>
      <c r="N182" s="364"/>
      <c r="O182" s="365"/>
      <c r="P182" s="366" t="s">
        <v>367</v>
      </c>
    </row>
    <row r="183" spans="2:21" hidden="1" x14ac:dyDescent="0.3">
      <c r="B183" s="227" t="s">
        <v>132</v>
      </c>
      <c r="C183" s="228">
        <v>4</v>
      </c>
      <c r="D183" s="229" t="s">
        <v>135</v>
      </c>
      <c r="E183" s="230">
        <v>1850</v>
      </c>
      <c r="F183" s="231"/>
      <c r="G183" s="102"/>
      <c r="H183" s="102"/>
      <c r="I183" s="102"/>
      <c r="J183" s="231"/>
      <c r="K183" s="102"/>
      <c r="L183" s="102"/>
      <c r="M183" s="102"/>
      <c r="N183" s="334"/>
      <c r="O183" s="335"/>
      <c r="P183" s="311" t="s">
        <v>385</v>
      </c>
      <c r="T183" s="4" t="s">
        <v>240</v>
      </c>
    </row>
    <row r="184" spans="2:21" ht="15" thickBot="1" x14ac:dyDescent="0.35">
      <c r="B184" s="361" t="s">
        <v>132</v>
      </c>
      <c r="C184" s="362">
        <v>5</v>
      </c>
      <c r="D184" s="363" t="s">
        <v>21</v>
      </c>
      <c r="E184" s="240" t="s">
        <v>6</v>
      </c>
      <c r="F184" s="241"/>
      <c r="G184" s="319"/>
      <c r="H184" s="102"/>
      <c r="I184" s="317"/>
      <c r="J184" s="242"/>
      <c r="K184" s="319"/>
      <c r="L184" s="102"/>
      <c r="M184" s="317"/>
      <c r="N184" s="364"/>
      <c r="O184" s="365"/>
      <c r="P184" s="366" t="s">
        <v>316</v>
      </c>
      <c r="U184" s="202"/>
    </row>
    <row r="185" spans="2:21" hidden="1" x14ac:dyDescent="0.3">
      <c r="B185" s="227" t="s">
        <v>132</v>
      </c>
      <c r="C185" s="228">
        <v>6</v>
      </c>
      <c r="D185" s="229" t="s">
        <v>135</v>
      </c>
      <c r="E185" s="230">
        <v>1850</v>
      </c>
      <c r="F185" s="231"/>
      <c r="G185" s="102"/>
      <c r="H185" s="102"/>
      <c r="I185" s="102"/>
      <c r="J185" s="231"/>
      <c r="K185" s="102"/>
      <c r="L185" s="102"/>
      <c r="M185" s="102"/>
      <c r="N185" s="334"/>
      <c r="O185" s="335"/>
      <c r="P185" s="311" t="s">
        <v>385</v>
      </c>
    </row>
    <row r="186" spans="2:21" x14ac:dyDescent="0.3">
      <c r="B186" s="154" t="s">
        <v>132</v>
      </c>
      <c r="C186" s="155">
        <v>7</v>
      </c>
      <c r="D186" s="156" t="s">
        <v>21</v>
      </c>
      <c r="E186" s="157" t="s">
        <v>6</v>
      </c>
      <c r="F186" s="252"/>
      <c r="G186" s="319"/>
      <c r="H186" s="102"/>
      <c r="I186" s="317"/>
      <c r="J186" s="253"/>
      <c r="K186" s="319"/>
      <c r="L186" s="102"/>
      <c r="M186" s="317"/>
      <c r="N186" s="357"/>
      <c r="O186" s="308"/>
      <c r="P186" s="309" t="s">
        <v>365</v>
      </c>
    </row>
    <row r="187" spans="2:21" ht="15" thickBot="1" x14ac:dyDescent="0.35">
      <c r="B187" s="150" t="s">
        <v>132</v>
      </c>
      <c r="C187" s="151">
        <v>8</v>
      </c>
      <c r="D187" s="152" t="s">
        <v>325</v>
      </c>
      <c r="E187" s="247" t="s">
        <v>6</v>
      </c>
      <c r="F187" s="248"/>
      <c r="G187" s="319"/>
      <c r="H187" s="102"/>
      <c r="I187" s="317"/>
      <c r="J187" s="250"/>
      <c r="K187" s="319"/>
      <c r="L187" s="102"/>
      <c r="M187" s="317"/>
      <c r="N187" s="367"/>
      <c r="O187" s="292"/>
      <c r="P187" s="314" t="s">
        <v>367</v>
      </c>
    </row>
    <row r="188" spans="2:21" hidden="1" x14ac:dyDescent="0.3">
      <c r="B188" s="222" t="s">
        <v>132</v>
      </c>
      <c r="C188" s="223">
        <v>9</v>
      </c>
      <c r="D188" s="224" t="s">
        <v>136</v>
      </c>
      <c r="E188" s="225">
        <v>3900</v>
      </c>
      <c r="F188" s="226"/>
      <c r="G188" s="102"/>
      <c r="H188" s="102"/>
      <c r="I188" s="102"/>
      <c r="J188" s="226"/>
      <c r="K188" s="102"/>
      <c r="L188" s="102"/>
      <c r="M188" s="102"/>
      <c r="N188" s="296">
        <f>F188+J188</f>
        <v>0</v>
      </c>
      <c r="O188" s="297"/>
      <c r="P188" s="311" t="s">
        <v>379</v>
      </c>
    </row>
    <row r="189" spans="2:21" hidden="1" x14ac:dyDescent="0.3">
      <c r="B189" s="147" t="s">
        <v>132</v>
      </c>
      <c r="C189" s="99">
        <v>10</v>
      </c>
      <c r="D189" s="101" t="s">
        <v>137</v>
      </c>
      <c r="E189" s="2">
        <v>1874.65</v>
      </c>
      <c r="F189" s="3"/>
      <c r="G189" s="102"/>
      <c r="H189" s="102"/>
      <c r="I189" s="102"/>
      <c r="J189" s="3"/>
      <c r="K189" s="102"/>
      <c r="L189" s="102"/>
      <c r="M189" s="102"/>
      <c r="N189" s="281">
        <f>F189+J189</f>
        <v>0</v>
      </c>
      <c r="O189" s="282"/>
      <c r="P189" s="311" t="s">
        <v>385</v>
      </c>
    </row>
    <row r="190" spans="2:21" hidden="1" x14ac:dyDescent="0.3">
      <c r="B190" s="147" t="s">
        <v>132</v>
      </c>
      <c r="C190" s="99">
        <v>11</v>
      </c>
      <c r="D190" s="101" t="s">
        <v>209</v>
      </c>
      <c r="E190" s="2">
        <v>1800</v>
      </c>
      <c r="F190" s="3"/>
      <c r="G190" s="102"/>
      <c r="H190" s="102"/>
      <c r="I190" s="102"/>
      <c r="J190" s="3"/>
      <c r="K190" s="102"/>
      <c r="L190" s="102"/>
      <c r="M190" s="102"/>
      <c r="N190" s="281"/>
      <c r="O190" s="282"/>
      <c r="P190" s="311" t="s">
        <v>385</v>
      </c>
    </row>
    <row r="191" spans="2:21" hidden="1" x14ac:dyDescent="0.3">
      <c r="B191" s="211" t="s">
        <v>132</v>
      </c>
      <c r="C191" s="212">
        <v>12</v>
      </c>
      <c r="D191" s="213" t="s">
        <v>302</v>
      </c>
      <c r="E191" s="214">
        <v>1850</v>
      </c>
      <c r="F191" s="215"/>
      <c r="G191" s="102"/>
      <c r="H191" s="102"/>
      <c r="I191" s="102"/>
      <c r="J191" s="215"/>
      <c r="K191" s="102"/>
      <c r="L191" s="102"/>
      <c r="M191" s="102"/>
      <c r="N191" s="290"/>
      <c r="O191" s="327"/>
      <c r="P191" s="311" t="s">
        <v>385</v>
      </c>
      <c r="S191" s="4" t="s">
        <v>240</v>
      </c>
    </row>
    <row r="192" spans="2:21" ht="15" thickBot="1" x14ac:dyDescent="0.35">
      <c r="B192" s="361" t="s">
        <v>132</v>
      </c>
      <c r="C192" s="362">
        <v>13</v>
      </c>
      <c r="D192" s="363" t="s">
        <v>138</v>
      </c>
      <c r="E192" s="240" t="s">
        <v>6</v>
      </c>
      <c r="F192" s="241"/>
      <c r="G192" s="319"/>
      <c r="H192" s="102"/>
      <c r="I192" s="317"/>
      <c r="J192" s="242"/>
      <c r="K192" s="319"/>
      <c r="L192" s="102"/>
      <c r="M192" s="317"/>
      <c r="N192" s="364"/>
      <c r="O192" s="365"/>
      <c r="P192" s="366" t="s">
        <v>365</v>
      </c>
    </row>
    <row r="193" spans="2:16" hidden="1" x14ac:dyDescent="0.3">
      <c r="B193" s="222" t="s">
        <v>132</v>
      </c>
      <c r="C193" s="223">
        <v>14</v>
      </c>
      <c r="D193" s="224" t="s">
        <v>225</v>
      </c>
      <c r="E193" s="225">
        <v>1850</v>
      </c>
      <c r="F193" s="226"/>
      <c r="G193" s="102"/>
      <c r="H193" s="102"/>
      <c r="I193" s="102"/>
      <c r="J193" s="226"/>
      <c r="K193" s="102"/>
      <c r="L193" s="102"/>
      <c r="M193" s="102"/>
      <c r="N193" s="296"/>
      <c r="O193" s="297"/>
      <c r="P193" s="311" t="s">
        <v>385</v>
      </c>
    </row>
    <row r="194" spans="2:16" hidden="1" x14ac:dyDescent="0.3">
      <c r="B194" s="147" t="s">
        <v>132</v>
      </c>
      <c r="C194" s="99">
        <v>15</v>
      </c>
      <c r="D194" s="101" t="s">
        <v>350</v>
      </c>
      <c r="E194" s="2">
        <v>3700</v>
      </c>
      <c r="F194" s="3"/>
      <c r="G194" s="102"/>
      <c r="H194" s="102"/>
      <c r="I194" s="102"/>
      <c r="J194" s="3"/>
      <c r="K194" s="102"/>
      <c r="L194" s="102"/>
      <c r="M194" s="102"/>
      <c r="N194" s="281"/>
      <c r="O194" s="282"/>
      <c r="P194" s="311" t="s">
        <v>502</v>
      </c>
    </row>
    <row r="195" spans="2:16" hidden="1" x14ac:dyDescent="0.3">
      <c r="B195" s="147" t="s">
        <v>132</v>
      </c>
      <c r="C195" s="99">
        <v>16</v>
      </c>
      <c r="D195" s="101" t="s">
        <v>139</v>
      </c>
      <c r="E195" s="2">
        <v>1850</v>
      </c>
      <c r="F195" s="3"/>
      <c r="G195" s="102"/>
      <c r="H195" s="102"/>
      <c r="I195" s="102"/>
      <c r="J195" s="3"/>
      <c r="K195" s="102"/>
      <c r="L195" s="102"/>
      <c r="M195" s="102"/>
      <c r="N195" s="281">
        <f>F195+J195</f>
        <v>0</v>
      </c>
      <c r="O195" s="282"/>
      <c r="P195" s="311" t="s">
        <v>385</v>
      </c>
    </row>
    <row r="196" spans="2:16" hidden="1" x14ac:dyDescent="0.3">
      <c r="B196" s="147" t="s">
        <v>132</v>
      </c>
      <c r="C196" s="99">
        <v>17</v>
      </c>
      <c r="D196" s="101" t="s">
        <v>140</v>
      </c>
      <c r="E196" s="2">
        <v>2000</v>
      </c>
      <c r="F196" s="3"/>
      <c r="G196" s="102"/>
      <c r="H196" s="102"/>
      <c r="I196" s="102"/>
      <c r="J196" s="3"/>
      <c r="K196" s="102"/>
      <c r="L196" s="102"/>
      <c r="M196" s="102"/>
      <c r="N196" s="281">
        <f>F196+J196</f>
        <v>0</v>
      </c>
      <c r="O196" s="282"/>
      <c r="P196" s="311" t="s">
        <v>385</v>
      </c>
    </row>
    <row r="197" spans="2:16" hidden="1" x14ac:dyDescent="0.3">
      <c r="B197" s="211" t="s">
        <v>132</v>
      </c>
      <c r="C197" s="212">
        <v>18</v>
      </c>
      <c r="D197" s="213" t="s">
        <v>141</v>
      </c>
      <c r="E197" s="214">
        <v>1750</v>
      </c>
      <c r="F197" s="215">
        <v>500</v>
      </c>
      <c r="G197" s="102"/>
      <c r="H197" s="102"/>
      <c r="I197" s="102"/>
      <c r="J197" s="215"/>
      <c r="K197" s="102"/>
      <c r="L197" s="102"/>
      <c r="M197" s="102"/>
      <c r="N197" s="290">
        <f>SUM(F197:J197)</f>
        <v>500</v>
      </c>
      <c r="O197" s="327"/>
      <c r="P197" s="311" t="s">
        <v>508</v>
      </c>
    </row>
    <row r="198" spans="2:16" ht="15" thickBot="1" x14ac:dyDescent="0.35">
      <c r="B198" s="361" t="s">
        <v>132</v>
      </c>
      <c r="C198" s="362">
        <v>19</v>
      </c>
      <c r="D198" s="363" t="s">
        <v>326</v>
      </c>
      <c r="E198" s="240" t="s">
        <v>6</v>
      </c>
      <c r="F198" s="241"/>
      <c r="G198" s="319"/>
      <c r="H198" s="102"/>
      <c r="I198" s="317"/>
      <c r="J198" s="242"/>
      <c r="K198" s="319"/>
      <c r="L198" s="102"/>
      <c r="M198" s="317"/>
      <c r="N198" s="364"/>
      <c r="O198" s="365"/>
      <c r="P198" s="366" t="s">
        <v>367</v>
      </c>
    </row>
    <row r="199" spans="2:16" hidden="1" x14ac:dyDescent="0.3">
      <c r="B199" s="222" t="s">
        <v>132</v>
      </c>
      <c r="C199" s="223">
        <v>21</v>
      </c>
      <c r="D199" s="224" t="s">
        <v>327</v>
      </c>
      <c r="E199" s="225">
        <v>12950</v>
      </c>
      <c r="F199" s="226"/>
      <c r="G199" s="102"/>
      <c r="H199" s="102"/>
      <c r="I199" s="102"/>
      <c r="J199" s="226"/>
      <c r="K199" s="102"/>
      <c r="L199" s="102"/>
      <c r="M199" s="102"/>
      <c r="N199" s="296"/>
      <c r="O199" s="297"/>
      <c r="P199" s="311" t="s">
        <v>509</v>
      </c>
    </row>
    <row r="200" spans="2:16" hidden="1" x14ac:dyDescent="0.3">
      <c r="B200" s="178" t="s">
        <v>132</v>
      </c>
      <c r="C200" s="179">
        <v>23</v>
      </c>
      <c r="D200" s="180" t="s">
        <v>142</v>
      </c>
      <c r="E200" s="181" t="s">
        <v>7</v>
      </c>
      <c r="F200" s="182">
        <v>139100</v>
      </c>
      <c r="G200" s="183"/>
      <c r="H200" s="183"/>
      <c r="I200" s="183"/>
      <c r="J200" s="182">
        <v>575147</v>
      </c>
      <c r="K200" s="183"/>
      <c r="L200" s="183"/>
      <c r="M200" s="183"/>
      <c r="N200" s="285">
        <f>F200+J200</f>
        <v>714247</v>
      </c>
      <c r="O200" s="286"/>
      <c r="P200" s="312"/>
    </row>
    <row r="201" spans="2:16" hidden="1" x14ac:dyDescent="0.3">
      <c r="B201" s="178" t="s">
        <v>132</v>
      </c>
      <c r="C201" s="179">
        <v>25</v>
      </c>
      <c r="D201" s="180" t="s">
        <v>143</v>
      </c>
      <c r="E201" s="181" t="s">
        <v>7</v>
      </c>
      <c r="F201" s="182">
        <v>107350</v>
      </c>
      <c r="G201" s="183"/>
      <c r="H201" s="183"/>
      <c r="I201" s="183"/>
      <c r="J201" s="182">
        <v>282695</v>
      </c>
      <c r="K201" s="183"/>
      <c r="L201" s="183"/>
      <c r="M201" s="183"/>
      <c r="N201" s="285">
        <f>F201+J201</f>
        <v>390045</v>
      </c>
      <c r="O201" s="286"/>
      <c r="P201" s="312"/>
    </row>
    <row r="202" spans="2:16" hidden="1" x14ac:dyDescent="0.3">
      <c r="B202" s="211" t="s">
        <v>132</v>
      </c>
      <c r="C202" s="212">
        <v>27</v>
      </c>
      <c r="D202" s="213" t="s">
        <v>144</v>
      </c>
      <c r="E202" s="214">
        <v>1850</v>
      </c>
      <c r="F202" s="215"/>
      <c r="G202" s="102"/>
      <c r="H202" s="102"/>
      <c r="I202" s="102"/>
      <c r="J202" s="215"/>
      <c r="K202" s="102"/>
      <c r="L202" s="102"/>
      <c r="M202" s="102"/>
      <c r="N202" s="290"/>
      <c r="O202" s="327"/>
      <c r="P202" s="311" t="s">
        <v>385</v>
      </c>
    </row>
    <row r="203" spans="2:16" ht="15" thickBot="1" x14ac:dyDescent="0.35">
      <c r="B203" s="361" t="s">
        <v>132</v>
      </c>
      <c r="C203" s="362">
        <v>29</v>
      </c>
      <c r="D203" s="363" t="s">
        <v>326</v>
      </c>
      <c r="E203" s="240" t="s">
        <v>6</v>
      </c>
      <c r="F203" s="241"/>
      <c r="G203" s="319"/>
      <c r="H203" s="102"/>
      <c r="I203" s="317"/>
      <c r="J203" s="242"/>
      <c r="K203" s="319"/>
      <c r="L203" s="102"/>
      <c r="M203" s="317"/>
      <c r="N203" s="364"/>
      <c r="O203" s="365"/>
      <c r="P203" s="366" t="s">
        <v>367</v>
      </c>
    </row>
    <row r="204" spans="2:16" hidden="1" x14ac:dyDescent="0.3">
      <c r="B204" s="336" t="s">
        <v>132</v>
      </c>
      <c r="C204" s="337">
        <v>31</v>
      </c>
      <c r="D204" s="338" t="s">
        <v>145</v>
      </c>
      <c r="E204" s="339" t="s">
        <v>7</v>
      </c>
      <c r="F204" s="340">
        <v>3700</v>
      </c>
      <c r="G204" s="183"/>
      <c r="H204" s="183"/>
      <c r="I204" s="183"/>
      <c r="J204" s="340">
        <v>150</v>
      </c>
      <c r="K204" s="183"/>
      <c r="L204" s="183"/>
      <c r="M204" s="183"/>
      <c r="N204" s="341">
        <f>F204+J204</f>
        <v>3850</v>
      </c>
      <c r="O204" s="342"/>
      <c r="P204" s="312" t="s">
        <v>485</v>
      </c>
    </row>
    <row r="205" spans="2:16" x14ac:dyDescent="0.3">
      <c r="B205" s="154" t="s">
        <v>132</v>
      </c>
      <c r="C205" s="155">
        <v>33</v>
      </c>
      <c r="D205" s="156" t="s">
        <v>226</v>
      </c>
      <c r="E205" s="157" t="s">
        <v>6</v>
      </c>
      <c r="F205" s="252">
        <v>2000</v>
      </c>
      <c r="G205" s="319"/>
      <c r="H205" s="102"/>
      <c r="I205" s="317"/>
      <c r="J205" s="253"/>
      <c r="K205" s="319"/>
      <c r="L205" s="102"/>
      <c r="M205" s="317"/>
      <c r="N205" s="357">
        <f>F205</f>
        <v>2000</v>
      </c>
      <c r="O205" s="308"/>
      <c r="P205" s="358" t="s">
        <v>364</v>
      </c>
    </row>
    <row r="206" spans="2:16" ht="15" thickBot="1" x14ac:dyDescent="0.35">
      <c r="B206" s="150" t="s">
        <v>132</v>
      </c>
      <c r="C206" s="151">
        <v>35</v>
      </c>
      <c r="D206" s="152" t="s">
        <v>146</v>
      </c>
      <c r="E206" s="247" t="s">
        <v>6</v>
      </c>
      <c r="F206" s="248"/>
      <c r="G206" s="319"/>
      <c r="H206" s="102"/>
      <c r="I206" s="317"/>
      <c r="J206" s="250"/>
      <c r="K206" s="319"/>
      <c r="L206" s="102"/>
      <c r="M206" s="317"/>
      <c r="N206" s="367">
        <f>F206+J206</f>
        <v>0</v>
      </c>
      <c r="O206" s="292"/>
      <c r="P206" s="314" t="s">
        <v>365</v>
      </c>
    </row>
    <row r="207" spans="2:16" hidden="1" x14ac:dyDescent="0.3">
      <c r="B207" s="222" t="s">
        <v>132</v>
      </c>
      <c r="C207" s="223">
        <v>37</v>
      </c>
      <c r="D207" s="224" t="s">
        <v>198</v>
      </c>
      <c r="E207" s="225">
        <v>1950</v>
      </c>
      <c r="F207" s="226"/>
      <c r="G207" s="102"/>
      <c r="H207" s="102"/>
      <c r="I207" s="102"/>
      <c r="J207" s="226"/>
      <c r="K207" s="102"/>
      <c r="L207" s="102"/>
      <c r="M207" s="102"/>
      <c r="N207" s="296">
        <f>SUM(F207:J207)</f>
        <v>0</v>
      </c>
      <c r="O207" s="297"/>
      <c r="P207" s="311" t="s">
        <v>385</v>
      </c>
    </row>
    <row r="208" spans="2:16" hidden="1" x14ac:dyDescent="0.3">
      <c r="B208" s="147" t="s">
        <v>132</v>
      </c>
      <c r="C208" s="99">
        <v>39</v>
      </c>
      <c r="D208" s="101" t="s">
        <v>147</v>
      </c>
      <c r="E208" s="2">
        <v>1850</v>
      </c>
      <c r="F208" s="3"/>
      <c r="G208" s="102"/>
      <c r="H208" s="102"/>
      <c r="I208" s="102"/>
      <c r="J208" s="3"/>
      <c r="K208" s="102"/>
      <c r="L208" s="102"/>
      <c r="M208" s="102"/>
      <c r="N208" s="281"/>
      <c r="O208" s="282"/>
      <c r="P208" s="311" t="s">
        <v>385</v>
      </c>
    </row>
    <row r="209" spans="2:16" hidden="1" x14ac:dyDescent="0.3">
      <c r="B209" s="147" t="s">
        <v>132</v>
      </c>
      <c r="C209" s="99">
        <v>41</v>
      </c>
      <c r="D209" s="101" t="s">
        <v>279</v>
      </c>
      <c r="E209" s="2">
        <v>1850</v>
      </c>
      <c r="F209" s="3"/>
      <c r="G209" s="102"/>
      <c r="H209" s="102"/>
      <c r="I209" s="102"/>
      <c r="J209" s="3"/>
      <c r="K209" s="102"/>
      <c r="L209" s="102"/>
      <c r="M209" s="102"/>
      <c r="N209" s="281"/>
      <c r="O209" s="282"/>
      <c r="P209" s="311" t="s">
        <v>385</v>
      </c>
    </row>
    <row r="210" spans="2:16" hidden="1" x14ac:dyDescent="0.3">
      <c r="B210" s="147" t="s">
        <v>132</v>
      </c>
      <c r="C210" s="99">
        <v>43</v>
      </c>
      <c r="D210" s="101" t="s">
        <v>148</v>
      </c>
      <c r="E210" s="2">
        <v>1850</v>
      </c>
      <c r="F210" s="3"/>
      <c r="G210" s="102"/>
      <c r="H210" s="102"/>
      <c r="I210" s="102"/>
      <c r="J210" s="3"/>
      <c r="K210" s="102"/>
      <c r="L210" s="102"/>
      <c r="M210" s="102"/>
      <c r="N210" s="281"/>
      <c r="O210" s="282"/>
      <c r="P210" s="311" t="s">
        <v>385</v>
      </c>
    </row>
    <row r="211" spans="2:16" hidden="1" x14ac:dyDescent="0.3">
      <c r="B211" s="147" t="s">
        <v>510</v>
      </c>
      <c r="C211" s="212"/>
      <c r="D211" s="213"/>
      <c r="E211" s="214">
        <v>6038</v>
      </c>
      <c r="F211" s="215"/>
      <c r="G211" s="289"/>
      <c r="H211" s="289"/>
      <c r="I211" s="289"/>
      <c r="J211" s="215"/>
      <c r="K211" s="289"/>
      <c r="L211" s="289"/>
      <c r="M211" s="289"/>
      <c r="N211" s="290"/>
      <c r="O211" s="282"/>
      <c r="P211" s="311" t="s">
        <v>511</v>
      </c>
    </row>
    <row r="212" spans="2:16" hidden="1" x14ac:dyDescent="0.3">
      <c r="B212" s="147" t="s">
        <v>512</v>
      </c>
      <c r="C212" s="212"/>
      <c r="D212" s="213"/>
      <c r="E212" s="214">
        <v>3351.2</v>
      </c>
      <c r="F212" s="215"/>
      <c r="G212" s="289"/>
      <c r="H212" s="289"/>
      <c r="I212" s="289"/>
      <c r="J212" s="215"/>
      <c r="K212" s="289"/>
      <c r="L212" s="289"/>
      <c r="M212" s="289"/>
      <c r="N212" s="290"/>
      <c r="O212" s="282"/>
      <c r="P212" s="311"/>
    </row>
    <row r="213" spans="2:16" ht="15" hidden="1" thickBot="1" x14ac:dyDescent="0.35">
      <c r="B213" s="150"/>
      <c r="C213" s="151"/>
      <c r="D213" s="152"/>
      <c r="E213" s="291">
        <f>SUM(E2:E212)</f>
        <v>354607.47000000003</v>
      </c>
      <c r="F213" s="184">
        <v>891637</v>
      </c>
      <c r="G213" s="153">
        <v>2018374.777381015</v>
      </c>
      <c r="H213" s="153">
        <v>0</v>
      </c>
      <c r="I213" s="153">
        <v>276000</v>
      </c>
      <c r="J213" s="153">
        <v>1228387</v>
      </c>
      <c r="K213" s="153">
        <v>45320</v>
      </c>
      <c r="L213" s="153" t="e">
        <v>#VALUE!</v>
      </c>
      <c r="M213" s="153" t="e">
        <v>#VALUE!</v>
      </c>
      <c r="N213" s="163"/>
      <c r="O213" s="292"/>
      <c r="P213" s="314"/>
    </row>
    <row r="214" spans="2:16" ht="24.6" x14ac:dyDescent="0.4">
      <c r="D214" s="51" t="s">
        <v>355</v>
      </c>
      <c r="E214" s="43">
        <v>63</v>
      </c>
      <c r="F214" s="203"/>
      <c r="O214" s="204"/>
    </row>
    <row r="215" spans="2:16" hidden="1" x14ac:dyDescent="0.3">
      <c r="D215" s="293" t="s">
        <v>513</v>
      </c>
      <c r="E215" s="294">
        <v>354607.47</v>
      </c>
    </row>
    <row r="216" spans="2:16" x14ac:dyDescent="0.3">
      <c r="E216" s="185"/>
    </row>
    <row r="217" spans="2:16" x14ac:dyDescent="0.3">
      <c r="C217" s="4"/>
      <c r="E217" s="295"/>
    </row>
    <row r="218" spans="2:16" x14ac:dyDescent="0.3">
      <c r="C218" s="4"/>
    </row>
  </sheetData>
  <sheetProtection formatCells="0"/>
  <autoFilter ref="B1:AD219" xr:uid="{6F60C761-08B6-46AE-8A8F-4F6F27AAE297}">
    <filterColumn colId="3">
      <filters blank="1">
        <filter val="PAGADO"/>
      </filters>
    </filterColumn>
  </autoFilter>
  <pageMargins left="0.2" right="0" top="0" bottom="0" header="0.3" footer="0.3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560AF-0E11-431E-BAE0-D3E5BEBED67B}">
  <dimension ref="A3:I62"/>
  <sheetViews>
    <sheetView topLeftCell="B1" workbookViewId="0">
      <selection activeCell="B19" sqref="B19"/>
    </sheetView>
  </sheetViews>
  <sheetFormatPr baseColWidth="10" defaultRowHeight="14.4" x14ac:dyDescent="0.3"/>
  <cols>
    <col min="1" max="1" width="3" style="42" bestFit="1" customWidth="1"/>
    <col min="2" max="2" width="90.33203125" style="42" customWidth="1"/>
    <col min="3" max="3" width="73.44140625" style="42" customWidth="1"/>
    <col min="4" max="4" width="15" style="42" bestFit="1" customWidth="1"/>
    <col min="5" max="5" width="27.5546875" style="42" customWidth="1"/>
    <col min="6" max="6" width="16.44140625" style="42" bestFit="1" customWidth="1"/>
    <col min="7" max="7" width="12.5546875" style="42" bestFit="1" customWidth="1"/>
    <col min="8" max="8" width="29.33203125" style="42" bestFit="1" customWidth="1"/>
    <col min="9" max="9" width="69.33203125" style="42" bestFit="1" customWidth="1"/>
    <col min="10" max="256" width="11.5546875" style="42"/>
    <col min="257" max="257" width="3" style="42" bestFit="1" customWidth="1"/>
    <col min="258" max="258" width="90.33203125" style="42" customWidth="1"/>
    <col min="259" max="259" width="73.44140625" style="42" customWidth="1"/>
    <col min="260" max="260" width="15" style="42" bestFit="1" customWidth="1"/>
    <col min="261" max="261" width="27.5546875" style="42" customWidth="1"/>
    <col min="262" max="262" width="16.44140625" style="42" bestFit="1" customWidth="1"/>
    <col min="263" max="263" width="12.5546875" style="42" bestFit="1" customWidth="1"/>
    <col min="264" max="264" width="29.33203125" style="42" bestFit="1" customWidth="1"/>
    <col min="265" max="265" width="69.33203125" style="42" bestFit="1" customWidth="1"/>
    <col min="266" max="512" width="11.5546875" style="42"/>
    <col min="513" max="513" width="3" style="42" bestFit="1" customWidth="1"/>
    <col min="514" max="514" width="90.33203125" style="42" customWidth="1"/>
    <col min="515" max="515" width="73.44140625" style="42" customWidth="1"/>
    <col min="516" max="516" width="15" style="42" bestFit="1" customWidth="1"/>
    <col min="517" max="517" width="27.5546875" style="42" customWidth="1"/>
    <col min="518" max="518" width="16.44140625" style="42" bestFit="1" customWidth="1"/>
    <col min="519" max="519" width="12.5546875" style="42" bestFit="1" customWidth="1"/>
    <col min="520" max="520" width="29.33203125" style="42" bestFit="1" customWidth="1"/>
    <col min="521" max="521" width="69.33203125" style="42" bestFit="1" customWidth="1"/>
    <col min="522" max="768" width="11.5546875" style="42"/>
    <col min="769" max="769" width="3" style="42" bestFit="1" customWidth="1"/>
    <col min="770" max="770" width="90.33203125" style="42" customWidth="1"/>
    <col min="771" max="771" width="73.44140625" style="42" customWidth="1"/>
    <col min="772" max="772" width="15" style="42" bestFit="1" customWidth="1"/>
    <col min="773" max="773" width="27.5546875" style="42" customWidth="1"/>
    <col min="774" max="774" width="16.44140625" style="42" bestFit="1" customWidth="1"/>
    <col min="775" max="775" width="12.5546875" style="42" bestFit="1" customWidth="1"/>
    <col min="776" max="776" width="29.33203125" style="42" bestFit="1" customWidth="1"/>
    <col min="777" max="777" width="69.33203125" style="42" bestFit="1" customWidth="1"/>
    <col min="778" max="1024" width="11.5546875" style="42"/>
    <col min="1025" max="1025" width="3" style="42" bestFit="1" customWidth="1"/>
    <col min="1026" max="1026" width="90.33203125" style="42" customWidth="1"/>
    <col min="1027" max="1027" width="73.44140625" style="42" customWidth="1"/>
    <col min="1028" max="1028" width="15" style="42" bestFit="1" customWidth="1"/>
    <col min="1029" max="1029" width="27.5546875" style="42" customWidth="1"/>
    <col min="1030" max="1030" width="16.44140625" style="42" bestFit="1" customWidth="1"/>
    <col min="1031" max="1031" width="12.5546875" style="42" bestFit="1" customWidth="1"/>
    <col min="1032" max="1032" width="29.33203125" style="42" bestFit="1" customWidth="1"/>
    <col min="1033" max="1033" width="69.33203125" style="42" bestFit="1" customWidth="1"/>
    <col min="1034" max="1280" width="11.5546875" style="42"/>
    <col min="1281" max="1281" width="3" style="42" bestFit="1" customWidth="1"/>
    <col min="1282" max="1282" width="90.33203125" style="42" customWidth="1"/>
    <col min="1283" max="1283" width="73.44140625" style="42" customWidth="1"/>
    <col min="1284" max="1284" width="15" style="42" bestFit="1" customWidth="1"/>
    <col min="1285" max="1285" width="27.5546875" style="42" customWidth="1"/>
    <col min="1286" max="1286" width="16.44140625" style="42" bestFit="1" customWidth="1"/>
    <col min="1287" max="1287" width="12.5546875" style="42" bestFit="1" customWidth="1"/>
    <col min="1288" max="1288" width="29.33203125" style="42" bestFit="1" customWidth="1"/>
    <col min="1289" max="1289" width="69.33203125" style="42" bestFit="1" customWidth="1"/>
    <col min="1290" max="1536" width="11.5546875" style="42"/>
    <col min="1537" max="1537" width="3" style="42" bestFit="1" customWidth="1"/>
    <col min="1538" max="1538" width="90.33203125" style="42" customWidth="1"/>
    <col min="1539" max="1539" width="73.44140625" style="42" customWidth="1"/>
    <col min="1540" max="1540" width="15" style="42" bestFit="1" customWidth="1"/>
    <col min="1541" max="1541" width="27.5546875" style="42" customWidth="1"/>
    <col min="1542" max="1542" width="16.44140625" style="42" bestFit="1" customWidth="1"/>
    <col min="1543" max="1543" width="12.5546875" style="42" bestFit="1" customWidth="1"/>
    <col min="1544" max="1544" width="29.33203125" style="42" bestFit="1" customWidth="1"/>
    <col min="1545" max="1545" width="69.33203125" style="42" bestFit="1" customWidth="1"/>
    <col min="1546" max="1792" width="11.5546875" style="42"/>
    <col min="1793" max="1793" width="3" style="42" bestFit="1" customWidth="1"/>
    <col min="1794" max="1794" width="90.33203125" style="42" customWidth="1"/>
    <col min="1795" max="1795" width="73.44140625" style="42" customWidth="1"/>
    <col min="1796" max="1796" width="15" style="42" bestFit="1" customWidth="1"/>
    <col min="1797" max="1797" width="27.5546875" style="42" customWidth="1"/>
    <col min="1798" max="1798" width="16.44140625" style="42" bestFit="1" customWidth="1"/>
    <col min="1799" max="1799" width="12.5546875" style="42" bestFit="1" customWidth="1"/>
    <col min="1800" max="1800" width="29.33203125" style="42" bestFit="1" customWidth="1"/>
    <col min="1801" max="1801" width="69.33203125" style="42" bestFit="1" customWidth="1"/>
    <col min="1802" max="2048" width="11.5546875" style="42"/>
    <col min="2049" max="2049" width="3" style="42" bestFit="1" customWidth="1"/>
    <col min="2050" max="2050" width="90.33203125" style="42" customWidth="1"/>
    <col min="2051" max="2051" width="73.44140625" style="42" customWidth="1"/>
    <col min="2052" max="2052" width="15" style="42" bestFit="1" customWidth="1"/>
    <col min="2053" max="2053" width="27.5546875" style="42" customWidth="1"/>
    <col min="2054" max="2054" width="16.44140625" style="42" bestFit="1" customWidth="1"/>
    <col min="2055" max="2055" width="12.5546875" style="42" bestFit="1" customWidth="1"/>
    <col min="2056" max="2056" width="29.33203125" style="42" bestFit="1" customWidth="1"/>
    <col min="2057" max="2057" width="69.33203125" style="42" bestFit="1" customWidth="1"/>
    <col min="2058" max="2304" width="11.5546875" style="42"/>
    <col min="2305" max="2305" width="3" style="42" bestFit="1" customWidth="1"/>
    <col min="2306" max="2306" width="90.33203125" style="42" customWidth="1"/>
    <col min="2307" max="2307" width="73.44140625" style="42" customWidth="1"/>
    <col min="2308" max="2308" width="15" style="42" bestFit="1" customWidth="1"/>
    <col min="2309" max="2309" width="27.5546875" style="42" customWidth="1"/>
    <col min="2310" max="2310" width="16.44140625" style="42" bestFit="1" customWidth="1"/>
    <col min="2311" max="2311" width="12.5546875" style="42" bestFit="1" customWidth="1"/>
    <col min="2312" max="2312" width="29.33203125" style="42" bestFit="1" customWidth="1"/>
    <col min="2313" max="2313" width="69.33203125" style="42" bestFit="1" customWidth="1"/>
    <col min="2314" max="2560" width="11.5546875" style="42"/>
    <col min="2561" max="2561" width="3" style="42" bestFit="1" customWidth="1"/>
    <col min="2562" max="2562" width="90.33203125" style="42" customWidth="1"/>
    <col min="2563" max="2563" width="73.44140625" style="42" customWidth="1"/>
    <col min="2564" max="2564" width="15" style="42" bestFit="1" customWidth="1"/>
    <col min="2565" max="2565" width="27.5546875" style="42" customWidth="1"/>
    <col min="2566" max="2566" width="16.44140625" style="42" bestFit="1" customWidth="1"/>
    <col min="2567" max="2567" width="12.5546875" style="42" bestFit="1" customWidth="1"/>
    <col min="2568" max="2568" width="29.33203125" style="42" bestFit="1" customWidth="1"/>
    <col min="2569" max="2569" width="69.33203125" style="42" bestFit="1" customWidth="1"/>
    <col min="2570" max="2816" width="11.5546875" style="42"/>
    <col min="2817" max="2817" width="3" style="42" bestFit="1" customWidth="1"/>
    <col min="2818" max="2818" width="90.33203125" style="42" customWidth="1"/>
    <col min="2819" max="2819" width="73.44140625" style="42" customWidth="1"/>
    <col min="2820" max="2820" width="15" style="42" bestFit="1" customWidth="1"/>
    <col min="2821" max="2821" width="27.5546875" style="42" customWidth="1"/>
    <col min="2822" max="2822" width="16.44140625" style="42" bestFit="1" customWidth="1"/>
    <col min="2823" max="2823" width="12.5546875" style="42" bestFit="1" customWidth="1"/>
    <col min="2824" max="2824" width="29.33203125" style="42" bestFit="1" customWidth="1"/>
    <col min="2825" max="2825" width="69.33203125" style="42" bestFit="1" customWidth="1"/>
    <col min="2826" max="3072" width="11.5546875" style="42"/>
    <col min="3073" max="3073" width="3" style="42" bestFit="1" customWidth="1"/>
    <col min="3074" max="3074" width="90.33203125" style="42" customWidth="1"/>
    <col min="3075" max="3075" width="73.44140625" style="42" customWidth="1"/>
    <col min="3076" max="3076" width="15" style="42" bestFit="1" customWidth="1"/>
    <col min="3077" max="3077" width="27.5546875" style="42" customWidth="1"/>
    <col min="3078" max="3078" width="16.44140625" style="42" bestFit="1" customWidth="1"/>
    <col min="3079" max="3079" width="12.5546875" style="42" bestFit="1" customWidth="1"/>
    <col min="3080" max="3080" width="29.33203125" style="42" bestFit="1" customWidth="1"/>
    <col min="3081" max="3081" width="69.33203125" style="42" bestFit="1" customWidth="1"/>
    <col min="3082" max="3328" width="11.5546875" style="42"/>
    <col min="3329" max="3329" width="3" style="42" bestFit="1" customWidth="1"/>
    <col min="3330" max="3330" width="90.33203125" style="42" customWidth="1"/>
    <col min="3331" max="3331" width="73.44140625" style="42" customWidth="1"/>
    <col min="3332" max="3332" width="15" style="42" bestFit="1" customWidth="1"/>
    <col min="3333" max="3333" width="27.5546875" style="42" customWidth="1"/>
    <col min="3334" max="3334" width="16.44140625" style="42" bestFit="1" customWidth="1"/>
    <col min="3335" max="3335" width="12.5546875" style="42" bestFit="1" customWidth="1"/>
    <col min="3336" max="3336" width="29.33203125" style="42" bestFit="1" customWidth="1"/>
    <col min="3337" max="3337" width="69.33203125" style="42" bestFit="1" customWidth="1"/>
    <col min="3338" max="3584" width="11.5546875" style="42"/>
    <col min="3585" max="3585" width="3" style="42" bestFit="1" customWidth="1"/>
    <col min="3586" max="3586" width="90.33203125" style="42" customWidth="1"/>
    <col min="3587" max="3587" width="73.44140625" style="42" customWidth="1"/>
    <col min="3588" max="3588" width="15" style="42" bestFit="1" customWidth="1"/>
    <col min="3589" max="3589" width="27.5546875" style="42" customWidth="1"/>
    <col min="3590" max="3590" width="16.44140625" style="42" bestFit="1" customWidth="1"/>
    <col min="3591" max="3591" width="12.5546875" style="42" bestFit="1" customWidth="1"/>
    <col min="3592" max="3592" width="29.33203125" style="42" bestFit="1" customWidth="1"/>
    <col min="3593" max="3593" width="69.33203125" style="42" bestFit="1" customWidth="1"/>
    <col min="3594" max="3840" width="11.5546875" style="42"/>
    <col min="3841" max="3841" width="3" style="42" bestFit="1" customWidth="1"/>
    <col min="3842" max="3842" width="90.33203125" style="42" customWidth="1"/>
    <col min="3843" max="3843" width="73.44140625" style="42" customWidth="1"/>
    <col min="3844" max="3844" width="15" style="42" bestFit="1" customWidth="1"/>
    <col min="3845" max="3845" width="27.5546875" style="42" customWidth="1"/>
    <col min="3846" max="3846" width="16.44140625" style="42" bestFit="1" customWidth="1"/>
    <col min="3847" max="3847" width="12.5546875" style="42" bestFit="1" customWidth="1"/>
    <col min="3848" max="3848" width="29.33203125" style="42" bestFit="1" customWidth="1"/>
    <col min="3849" max="3849" width="69.33203125" style="42" bestFit="1" customWidth="1"/>
    <col min="3850" max="4096" width="11.5546875" style="42"/>
    <col min="4097" max="4097" width="3" style="42" bestFit="1" customWidth="1"/>
    <col min="4098" max="4098" width="90.33203125" style="42" customWidth="1"/>
    <col min="4099" max="4099" width="73.44140625" style="42" customWidth="1"/>
    <col min="4100" max="4100" width="15" style="42" bestFit="1" customWidth="1"/>
    <col min="4101" max="4101" width="27.5546875" style="42" customWidth="1"/>
    <col min="4102" max="4102" width="16.44140625" style="42" bestFit="1" customWidth="1"/>
    <col min="4103" max="4103" width="12.5546875" style="42" bestFit="1" customWidth="1"/>
    <col min="4104" max="4104" width="29.33203125" style="42" bestFit="1" customWidth="1"/>
    <col min="4105" max="4105" width="69.33203125" style="42" bestFit="1" customWidth="1"/>
    <col min="4106" max="4352" width="11.5546875" style="42"/>
    <col min="4353" max="4353" width="3" style="42" bestFit="1" customWidth="1"/>
    <col min="4354" max="4354" width="90.33203125" style="42" customWidth="1"/>
    <col min="4355" max="4355" width="73.44140625" style="42" customWidth="1"/>
    <col min="4356" max="4356" width="15" style="42" bestFit="1" customWidth="1"/>
    <col min="4357" max="4357" width="27.5546875" style="42" customWidth="1"/>
    <col min="4358" max="4358" width="16.44140625" style="42" bestFit="1" customWidth="1"/>
    <col min="4359" max="4359" width="12.5546875" style="42" bestFit="1" customWidth="1"/>
    <col min="4360" max="4360" width="29.33203125" style="42" bestFit="1" customWidth="1"/>
    <col min="4361" max="4361" width="69.33203125" style="42" bestFit="1" customWidth="1"/>
    <col min="4362" max="4608" width="11.5546875" style="42"/>
    <col min="4609" max="4609" width="3" style="42" bestFit="1" customWidth="1"/>
    <col min="4610" max="4610" width="90.33203125" style="42" customWidth="1"/>
    <col min="4611" max="4611" width="73.44140625" style="42" customWidth="1"/>
    <col min="4612" max="4612" width="15" style="42" bestFit="1" customWidth="1"/>
    <col min="4613" max="4613" width="27.5546875" style="42" customWidth="1"/>
    <col min="4614" max="4614" width="16.44140625" style="42" bestFit="1" customWidth="1"/>
    <col min="4615" max="4615" width="12.5546875" style="42" bestFit="1" customWidth="1"/>
    <col min="4616" max="4616" width="29.33203125" style="42" bestFit="1" customWidth="1"/>
    <col min="4617" max="4617" width="69.33203125" style="42" bestFit="1" customWidth="1"/>
    <col min="4618" max="4864" width="11.5546875" style="42"/>
    <col min="4865" max="4865" width="3" style="42" bestFit="1" customWidth="1"/>
    <col min="4866" max="4866" width="90.33203125" style="42" customWidth="1"/>
    <col min="4867" max="4867" width="73.44140625" style="42" customWidth="1"/>
    <col min="4868" max="4868" width="15" style="42" bestFit="1" customWidth="1"/>
    <col min="4869" max="4869" width="27.5546875" style="42" customWidth="1"/>
    <col min="4870" max="4870" width="16.44140625" style="42" bestFit="1" customWidth="1"/>
    <col min="4871" max="4871" width="12.5546875" style="42" bestFit="1" customWidth="1"/>
    <col min="4872" max="4872" width="29.33203125" style="42" bestFit="1" customWidth="1"/>
    <col min="4873" max="4873" width="69.33203125" style="42" bestFit="1" customWidth="1"/>
    <col min="4874" max="5120" width="11.5546875" style="42"/>
    <col min="5121" max="5121" width="3" style="42" bestFit="1" customWidth="1"/>
    <col min="5122" max="5122" width="90.33203125" style="42" customWidth="1"/>
    <col min="5123" max="5123" width="73.44140625" style="42" customWidth="1"/>
    <col min="5124" max="5124" width="15" style="42" bestFit="1" customWidth="1"/>
    <col min="5125" max="5125" width="27.5546875" style="42" customWidth="1"/>
    <col min="5126" max="5126" width="16.44140625" style="42" bestFit="1" customWidth="1"/>
    <col min="5127" max="5127" width="12.5546875" style="42" bestFit="1" customWidth="1"/>
    <col min="5128" max="5128" width="29.33203125" style="42" bestFit="1" customWidth="1"/>
    <col min="5129" max="5129" width="69.33203125" style="42" bestFit="1" customWidth="1"/>
    <col min="5130" max="5376" width="11.5546875" style="42"/>
    <col min="5377" max="5377" width="3" style="42" bestFit="1" customWidth="1"/>
    <col min="5378" max="5378" width="90.33203125" style="42" customWidth="1"/>
    <col min="5379" max="5379" width="73.44140625" style="42" customWidth="1"/>
    <col min="5380" max="5380" width="15" style="42" bestFit="1" customWidth="1"/>
    <col min="5381" max="5381" width="27.5546875" style="42" customWidth="1"/>
    <col min="5382" max="5382" width="16.44140625" style="42" bestFit="1" customWidth="1"/>
    <col min="5383" max="5383" width="12.5546875" style="42" bestFit="1" customWidth="1"/>
    <col min="5384" max="5384" width="29.33203125" style="42" bestFit="1" customWidth="1"/>
    <col min="5385" max="5385" width="69.33203125" style="42" bestFit="1" customWidth="1"/>
    <col min="5386" max="5632" width="11.5546875" style="42"/>
    <col min="5633" max="5633" width="3" style="42" bestFit="1" customWidth="1"/>
    <col min="5634" max="5634" width="90.33203125" style="42" customWidth="1"/>
    <col min="5635" max="5635" width="73.44140625" style="42" customWidth="1"/>
    <col min="5636" max="5636" width="15" style="42" bestFit="1" customWidth="1"/>
    <col min="5637" max="5637" width="27.5546875" style="42" customWidth="1"/>
    <col min="5638" max="5638" width="16.44140625" style="42" bestFit="1" customWidth="1"/>
    <col min="5639" max="5639" width="12.5546875" style="42" bestFit="1" customWidth="1"/>
    <col min="5640" max="5640" width="29.33203125" style="42" bestFit="1" customWidth="1"/>
    <col min="5641" max="5641" width="69.33203125" style="42" bestFit="1" customWidth="1"/>
    <col min="5642" max="5888" width="11.5546875" style="42"/>
    <col min="5889" max="5889" width="3" style="42" bestFit="1" customWidth="1"/>
    <col min="5890" max="5890" width="90.33203125" style="42" customWidth="1"/>
    <col min="5891" max="5891" width="73.44140625" style="42" customWidth="1"/>
    <col min="5892" max="5892" width="15" style="42" bestFit="1" customWidth="1"/>
    <col min="5893" max="5893" width="27.5546875" style="42" customWidth="1"/>
    <col min="5894" max="5894" width="16.44140625" style="42" bestFit="1" customWidth="1"/>
    <col min="5895" max="5895" width="12.5546875" style="42" bestFit="1" customWidth="1"/>
    <col min="5896" max="5896" width="29.33203125" style="42" bestFit="1" customWidth="1"/>
    <col min="5897" max="5897" width="69.33203125" style="42" bestFit="1" customWidth="1"/>
    <col min="5898" max="6144" width="11.5546875" style="42"/>
    <col min="6145" max="6145" width="3" style="42" bestFit="1" customWidth="1"/>
    <col min="6146" max="6146" width="90.33203125" style="42" customWidth="1"/>
    <col min="6147" max="6147" width="73.44140625" style="42" customWidth="1"/>
    <col min="6148" max="6148" width="15" style="42" bestFit="1" customWidth="1"/>
    <col min="6149" max="6149" width="27.5546875" style="42" customWidth="1"/>
    <col min="6150" max="6150" width="16.44140625" style="42" bestFit="1" customWidth="1"/>
    <col min="6151" max="6151" width="12.5546875" style="42" bestFit="1" customWidth="1"/>
    <col min="6152" max="6152" width="29.33203125" style="42" bestFit="1" customWidth="1"/>
    <col min="6153" max="6153" width="69.33203125" style="42" bestFit="1" customWidth="1"/>
    <col min="6154" max="6400" width="11.5546875" style="42"/>
    <col min="6401" max="6401" width="3" style="42" bestFit="1" customWidth="1"/>
    <col min="6402" max="6402" width="90.33203125" style="42" customWidth="1"/>
    <col min="6403" max="6403" width="73.44140625" style="42" customWidth="1"/>
    <col min="6404" max="6404" width="15" style="42" bestFit="1" customWidth="1"/>
    <col min="6405" max="6405" width="27.5546875" style="42" customWidth="1"/>
    <col min="6406" max="6406" width="16.44140625" style="42" bestFit="1" customWidth="1"/>
    <col min="6407" max="6407" width="12.5546875" style="42" bestFit="1" customWidth="1"/>
    <col min="6408" max="6408" width="29.33203125" style="42" bestFit="1" customWidth="1"/>
    <col min="6409" max="6409" width="69.33203125" style="42" bestFit="1" customWidth="1"/>
    <col min="6410" max="6656" width="11.5546875" style="42"/>
    <col min="6657" max="6657" width="3" style="42" bestFit="1" customWidth="1"/>
    <col min="6658" max="6658" width="90.33203125" style="42" customWidth="1"/>
    <col min="6659" max="6659" width="73.44140625" style="42" customWidth="1"/>
    <col min="6660" max="6660" width="15" style="42" bestFit="1" customWidth="1"/>
    <col min="6661" max="6661" width="27.5546875" style="42" customWidth="1"/>
    <col min="6662" max="6662" width="16.44140625" style="42" bestFit="1" customWidth="1"/>
    <col min="6663" max="6663" width="12.5546875" style="42" bestFit="1" customWidth="1"/>
    <col min="6664" max="6664" width="29.33203125" style="42" bestFit="1" customWidth="1"/>
    <col min="6665" max="6665" width="69.33203125" style="42" bestFit="1" customWidth="1"/>
    <col min="6666" max="6912" width="11.5546875" style="42"/>
    <col min="6913" max="6913" width="3" style="42" bestFit="1" customWidth="1"/>
    <col min="6914" max="6914" width="90.33203125" style="42" customWidth="1"/>
    <col min="6915" max="6915" width="73.44140625" style="42" customWidth="1"/>
    <col min="6916" max="6916" width="15" style="42" bestFit="1" customWidth="1"/>
    <col min="6917" max="6917" width="27.5546875" style="42" customWidth="1"/>
    <col min="6918" max="6918" width="16.44140625" style="42" bestFit="1" customWidth="1"/>
    <col min="6919" max="6919" width="12.5546875" style="42" bestFit="1" customWidth="1"/>
    <col min="6920" max="6920" width="29.33203125" style="42" bestFit="1" customWidth="1"/>
    <col min="6921" max="6921" width="69.33203125" style="42" bestFit="1" customWidth="1"/>
    <col min="6922" max="7168" width="11.5546875" style="42"/>
    <col min="7169" max="7169" width="3" style="42" bestFit="1" customWidth="1"/>
    <col min="7170" max="7170" width="90.33203125" style="42" customWidth="1"/>
    <col min="7171" max="7171" width="73.44140625" style="42" customWidth="1"/>
    <col min="7172" max="7172" width="15" style="42" bestFit="1" customWidth="1"/>
    <col min="7173" max="7173" width="27.5546875" style="42" customWidth="1"/>
    <col min="7174" max="7174" width="16.44140625" style="42" bestFit="1" customWidth="1"/>
    <col min="7175" max="7175" width="12.5546875" style="42" bestFit="1" customWidth="1"/>
    <col min="7176" max="7176" width="29.33203125" style="42" bestFit="1" customWidth="1"/>
    <col min="7177" max="7177" width="69.33203125" style="42" bestFit="1" customWidth="1"/>
    <col min="7178" max="7424" width="11.5546875" style="42"/>
    <col min="7425" max="7425" width="3" style="42" bestFit="1" customWidth="1"/>
    <col min="7426" max="7426" width="90.33203125" style="42" customWidth="1"/>
    <col min="7427" max="7427" width="73.44140625" style="42" customWidth="1"/>
    <col min="7428" max="7428" width="15" style="42" bestFit="1" customWidth="1"/>
    <col min="7429" max="7429" width="27.5546875" style="42" customWidth="1"/>
    <col min="7430" max="7430" width="16.44140625" style="42" bestFit="1" customWidth="1"/>
    <col min="7431" max="7431" width="12.5546875" style="42" bestFit="1" customWidth="1"/>
    <col min="7432" max="7432" width="29.33203125" style="42" bestFit="1" customWidth="1"/>
    <col min="7433" max="7433" width="69.33203125" style="42" bestFit="1" customWidth="1"/>
    <col min="7434" max="7680" width="11.5546875" style="42"/>
    <col min="7681" max="7681" width="3" style="42" bestFit="1" customWidth="1"/>
    <col min="7682" max="7682" width="90.33203125" style="42" customWidth="1"/>
    <col min="7683" max="7683" width="73.44140625" style="42" customWidth="1"/>
    <col min="7684" max="7684" width="15" style="42" bestFit="1" customWidth="1"/>
    <col min="7685" max="7685" width="27.5546875" style="42" customWidth="1"/>
    <col min="7686" max="7686" width="16.44140625" style="42" bestFit="1" customWidth="1"/>
    <col min="7687" max="7687" width="12.5546875" style="42" bestFit="1" customWidth="1"/>
    <col min="7688" max="7688" width="29.33203125" style="42" bestFit="1" customWidth="1"/>
    <col min="7689" max="7689" width="69.33203125" style="42" bestFit="1" customWidth="1"/>
    <col min="7690" max="7936" width="11.5546875" style="42"/>
    <col min="7937" max="7937" width="3" style="42" bestFit="1" customWidth="1"/>
    <col min="7938" max="7938" width="90.33203125" style="42" customWidth="1"/>
    <col min="7939" max="7939" width="73.44140625" style="42" customWidth="1"/>
    <col min="7940" max="7940" width="15" style="42" bestFit="1" customWidth="1"/>
    <col min="7941" max="7941" width="27.5546875" style="42" customWidth="1"/>
    <col min="7942" max="7942" width="16.44140625" style="42" bestFit="1" customWidth="1"/>
    <col min="7943" max="7943" width="12.5546875" style="42" bestFit="1" customWidth="1"/>
    <col min="7944" max="7944" width="29.33203125" style="42" bestFit="1" customWidth="1"/>
    <col min="7945" max="7945" width="69.33203125" style="42" bestFit="1" customWidth="1"/>
    <col min="7946" max="8192" width="11.5546875" style="42"/>
    <col min="8193" max="8193" width="3" style="42" bestFit="1" customWidth="1"/>
    <col min="8194" max="8194" width="90.33203125" style="42" customWidth="1"/>
    <col min="8195" max="8195" width="73.44140625" style="42" customWidth="1"/>
    <col min="8196" max="8196" width="15" style="42" bestFit="1" customWidth="1"/>
    <col min="8197" max="8197" width="27.5546875" style="42" customWidth="1"/>
    <col min="8198" max="8198" width="16.44140625" style="42" bestFit="1" customWidth="1"/>
    <col min="8199" max="8199" width="12.5546875" style="42" bestFit="1" customWidth="1"/>
    <col min="8200" max="8200" width="29.33203125" style="42" bestFit="1" customWidth="1"/>
    <col min="8201" max="8201" width="69.33203125" style="42" bestFit="1" customWidth="1"/>
    <col min="8202" max="8448" width="11.5546875" style="42"/>
    <col min="8449" max="8449" width="3" style="42" bestFit="1" customWidth="1"/>
    <col min="8450" max="8450" width="90.33203125" style="42" customWidth="1"/>
    <col min="8451" max="8451" width="73.44140625" style="42" customWidth="1"/>
    <col min="8452" max="8452" width="15" style="42" bestFit="1" customWidth="1"/>
    <col min="8453" max="8453" width="27.5546875" style="42" customWidth="1"/>
    <col min="8454" max="8454" width="16.44140625" style="42" bestFit="1" customWidth="1"/>
    <col min="8455" max="8455" width="12.5546875" style="42" bestFit="1" customWidth="1"/>
    <col min="8456" max="8456" width="29.33203125" style="42" bestFit="1" customWidth="1"/>
    <col min="8457" max="8457" width="69.33203125" style="42" bestFit="1" customWidth="1"/>
    <col min="8458" max="8704" width="11.5546875" style="42"/>
    <col min="8705" max="8705" width="3" style="42" bestFit="1" customWidth="1"/>
    <col min="8706" max="8706" width="90.33203125" style="42" customWidth="1"/>
    <col min="8707" max="8707" width="73.44140625" style="42" customWidth="1"/>
    <col min="8708" max="8708" width="15" style="42" bestFit="1" customWidth="1"/>
    <col min="8709" max="8709" width="27.5546875" style="42" customWidth="1"/>
    <col min="8710" max="8710" width="16.44140625" style="42" bestFit="1" customWidth="1"/>
    <col min="8711" max="8711" width="12.5546875" style="42" bestFit="1" customWidth="1"/>
    <col min="8712" max="8712" width="29.33203125" style="42" bestFit="1" customWidth="1"/>
    <col min="8713" max="8713" width="69.33203125" style="42" bestFit="1" customWidth="1"/>
    <col min="8714" max="8960" width="11.5546875" style="42"/>
    <col min="8961" max="8961" width="3" style="42" bestFit="1" customWidth="1"/>
    <col min="8962" max="8962" width="90.33203125" style="42" customWidth="1"/>
    <col min="8963" max="8963" width="73.44140625" style="42" customWidth="1"/>
    <col min="8964" max="8964" width="15" style="42" bestFit="1" customWidth="1"/>
    <col min="8965" max="8965" width="27.5546875" style="42" customWidth="1"/>
    <col min="8966" max="8966" width="16.44140625" style="42" bestFit="1" customWidth="1"/>
    <col min="8967" max="8967" width="12.5546875" style="42" bestFit="1" customWidth="1"/>
    <col min="8968" max="8968" width="29.33203125" style="42" bestFit="1" customWidth="1"/>
    <col min="8969" max="8969" width="69.33203125" style="42" bestFit="1" customWidth="1"/>
    <col min="8970" max="9216" width="11.5546875" style="42"/>
    <col min="9217" max="9217" width="3" style="42" bestFit="1" customWidth="1"/>
    <col min="9218" max="9218" width="90.33203125" style="42" customWidth="1"/>
    <col min="9219" max="9219" width="73.44140625" style="42" customWidth="1"/>
    <col min="9220" max="9220" width="15" style="42" bestFit="1" customWidth="1"/>
    <col min="9221" max="9221" width="27.5546875" style="42" customWidth="1"/>
    <col min="9222" max="9222" width="16.44140625" style="42" bestFit="1" customWidth="1"/>
    <col min="9223" max="9223" width="12.5546875" style="42" bestFit="1" customWidth="1"/>
    <col min="9224" max="9224" width="29.33203125" style="42" bestFit="1" customWidth="1"/>
    <col min="9225" max="9225" width="69.33203125" style="42" bestFit="1" customWidth="1"/>
    <col min="9226" max="9472" width="11.5546875" style="42"/>
    <col min="9473" max="9473" width="3" style="42" bestFit="1" customWidth="1"/>
    <col min="9474" max="9474" width="90.33203125" style="42" customWidth="1"/>
    <col min="9475" max="9475" width="73.44140625" style="42" customWidth="1"/>
    <col min="9476" max="9476" width="15" style="42" bestFit="1" customWidth="1"/>
    <col min="9477" max="9477" width="27.5546875" style="42" customWidth="1"/>
    <col min="9478" max="9478" width="16.44140625" style="42" bestFit="1" customWidth="1"/>
    <col min="9479" max="9479" width="12.5546875" style="42" bestFit="1" customWidth="1"/>
    <col min="9480" max="9480" width="29.33203125" style="42" bestFit="1" customWidth="1"/>
    <col min="9481" max="9481" width="69.33203125" style="42" bestFit="1" customWidth="1"/>
    <col min="9482" max="9728" width="11.5546875" style="42"/>
    <col min="9729" max="9729" width="3" style="42" bestFit="1" customWidth="1"/>
    <col min="9730" max="9730" width="90.33203125" style="42" customWidth="1"/>
    <col min="9731" max="9731" width="73.44140625" style="42" customWidth="1"/>
    <col min="9732" max="9732" width="15" style="42" bestFit="1" customWidth="1"/>
    <col min="9733" max="9733" width="27.5546875" style="42" customWidth="1"/>
    <col min="9734" max="9734" width="16.44140625" style="42" bestFit="1" customWidth="1"/>
    <col min="9735" max="9735" width="12.5546875" style="42" bestFit="1" customWidth="1"/>
    <col min="9736" max="9736" width="29.33203125" style="42" bestFit="1" customWidth="1"/>
    <col min="9737" max="9737" width="69.33203125" style="42" bestFit="1" customWidth="1"/>
    <col min="9738" max="9984" width="11.5546875" style="42"/>
    <col min="9985" max="9985" width="3" style="42" bestFit="1" customWidth="1"/>
    <col min="9986" max="9986" width="90.33203125" style="42" customWidth="1"/>
    <col min="9987" max="9987" width="73.44140625" style="42" customWidth="1"/>
    <col min="9988" max="9988" width="15" style="42" bestFit="1" customWidth="1"/>
    <col min="9989" max="9989" width="27.5546875" style="42" customWidth="1"/>
    <col min="9990" max="9990" width="16.44140625" style="42" bestFit="1" customWidth="1"/>
    <col min="9991" max="9991" width="12.5546875" style="42" bestFit="1" customWidth="1"/>
    <col min="9992" max="9992" width="29.33203125" style="42" bestFit="1" customWidth="1"/>
    <col min="9993" max="9993" width="69.33203125" style="42" bestFit="1" customWidth="1"/>
    <col min="9994" max="10240" width="11.5546875" style="42"/>
    <col min="10241" max="10241" width="3" style="42" bestFit="1" customWidth="1"/>
    <col min="10242" max="10242" width="90.33203125" style="42" customWidth="1"/>
    <col min="10243" max="10243" width="73.44140625" style="42" customWidth="1"/>
    <col min="10244" max="10244" width="15" style="42" bestFit="1" customWidth="1"/>
    <col min="10245" max="10245" width="27.5546875" style="42" customWidth="1"/>
    <col min="10246" max="10246" width="16.44140625" style="42" bestFit="1" customWidth="1"/>
    <col min="10247" max="10247" width="12.5546875" style="42" bestFit="1" customWidth="1"/>
    <col min="10248" max="10248" width="29.33203125" style="42" bestFit="1" customWidth="1"/>
    <col min="10249" max="10249" width="69.33203125" style="42" bestFit="1" customWidth="1"/>
    <col min="10250" max="10496" width="11.5546875" style="42"/>
    <col min="10497" max="10497" width="3" style="42" bestFit="1" customWidth="1"/>
    <col min="10498" max="10498" width="90.33203125" style="42" customWidth="1"/>
    <col min="10499" max="10499" width="73.44140625" style="42" customWidth="1"/>
    <col min="10500" max="10500" width="15" style="42" bestFit="1" customWidth="1"/>
    <col min="10501" max="10501" width="27.5546875" style="42" customWidth="1"/>
    <col min="10502" max="10502" width="16.44140625" style="42" bestFit="1" customWidth="1"/>
    <col min="10503" max="10503" width="12.5546875" style="42" bestFit="1" customWidth="1"/>
    <col min="10504" max="10504" width="29.33203125" style="42" bestFit="1" customWidth="1"/>
    <col min="10505" max="10505" width="69.33203125" style="42" bestFit="1" customWidth="1"/>
    <col min="10506" max="10752" width="11.5546875" style="42"/>
    <col min="10753" max="10753" width="3" style="42" bestFit="1" customWidth="1"/>
    <col min="10754" max="10754" width="90.33203125" style="42" customWidth="1"/>
    <col min="10755" max="10755" width="73.44140625" style="42" customWidth="1"/>
    <col min="10756" max="10756" width="15" style="42" bestFit="1" customWidth="1"/>
    <col min="10757" max="10757" width="27.5546875" style="42" customWidth="1"/>
    <col min="10758" max="10758" width="16.44140625" style="42" bestFit="1" customWidth="1"/>
    <col min="10759" max="10759" width="12.5546875" style="42" bestFit="1" customWidth="1"/>
    <col min="10760" max="10760" width="29.33203125" style="42" bestFit="1" customWidth="1"/>
    <col min="10761" max="10761" width="69.33203125" style="42" bestFit="1" customWidth="1"/>
    <col min="10762" max="11008" width="11.5546875" style="42"/>
    <col min="11009" max="11009" width="3" style="42" bestFit="1" customWidth="1"/>
    <col min="11010" max="11010" width="90.33203125" style="42" customWidth="1"/>
    <col min="11011" max="11011" width="73.44140625" style="42" customWidth="1"/>
    <col min="11012" max="11012" width="15" style="42" bestFit="1" customWidth="1"/>
    <col min="11013" max="11013" width="27.5546875" style="42" customWidth="1"/>
    <col min="11014" max="11014" width="16.44140625" style="42" bestFit="1" customWidth="1"/>
    <col min="11015" max="11015" width="12.5546875" style="42" bestFit="1" customWidth="1"/>
    <col min="11016" max="11016" width="29.33203125" style="42" bestFit="1" customWidth="1"/>
    <col min="11017" max="11017" width="69.33203125" style="42" bestFit="1" customWidth="1"/>
    <col min="11018" max="11264" width="11.5546875" style="42"/>
    <col min="11265" max="11265" width="3" style="42" bestFit="1" customWidth="1"/>
    <col min="11266" max="11266" width="90.33203125" style="42" customWidth="1"/>
    <col min="11267" max="11267" width="73.44140625" style="42" customWidth="1"/>
    <col min="11268" max="11268" width="15" style="42" bestFit="1" customWidth="1"/>
    <col min="11269" max="11269" width="27.5546875" style="42" customWidth="1"/>
    <col min="11270" max="11270" width="16.44140625" style="42" bestFit="1" customWidth="1"/>
    <col min="11271" max="11271" width="12.5546875" style="42" bestFit="1" customWidth="1"/>
    <col min="11272" max="11272" width="29.33203125" style="42" bestFit="1" customWidth="1"/>
    <col min="11273" max="11273" width="69.33203125" style="42" bestFit="1" customWidth="1"/>
    <col min="11274" max="11520" width="11.5546875" style="42"/>
    <col min="11521" max="11521" width="3" style="42" bestFit="1" customWidth="1"/>
    <col min="11522" max="11522" width="90.33203125" style="42" customWidth="1"/>
    <col min="11523" max="11523" width="73.44140625" style="42" customWidth="1"/>
    <col min="11524" max="11524" width="15" style="42" bestFit="1" customWidth="1"/>
    <col min="11525" max="11525" width="27.5546875" style="42" customWidth="1"/>
    <col min="11526" max="11526" width="16.44140625" style="42" bestFit="1" customWidth="1"/>
    <col min="11527" max="11527" width="12.5546875" style="42" bestFit="1" customWidth="1"/>
    <col min="11528" max="11528" width="29.33203125" style="42" bestFit="1" customWidth="1"/>
    <col min="11529" max="11529" width="69.33203125" style="42" bestFit="1" customWidth="1"/>
    <col min="11530" max="11776" width="11.5546875" style="42"/>
    <col min="11777" max="11777" width="3" style="42" bestFit="1" customWidth="1"/>
    <col min="11778" max="11778" width="90.33203125" style="42" customWidth="1"/>
    <col min="11779" max="11779" width="73.44140625" style="42" customWidth="1"/>
    <col min="11780" max="11780" width="15" style="42" bestFit="1" customWidth="1"/>
    <col min="11781" max="11781" width="27.5546875" style="42" customWidth="1"/>
    <col min="11782" max="11782" width="16.44140625" style="42" bestFit="1" customWidth="1"/>
    <col min="11783" max="11783" width="12.5546875" style="42" bestFit="1" customWidth="1"/>
    <col min="11784" max="11784" width="29.33203125" style="42" bestFit="1" customWidth="1"/>
    <col min="11785" max="11785" width="69.33203125" style="42" bestFit="1" customWidth="1"/>
    <col min="11786" max="12032" width="11.5546875" style="42"/>
    <col min="12033" max="12033" width="3" style="42" bestFit="1" customWidth="1"/>
    <col min="12034" max="12034" width="90.33203125" style="42" customWidth="1"/>
    <col min="12035" max="12035" width="73.44140625" style="42" customWidth="1"/>
    <col min="12036" max="12036" width="15" style="42" bestFit="1" customWidth="1"/>
    <col min="12037" max="12037" width="27.5546875" style="42" customWidth="1"/>
    <col min="12038" max="12038" width="16.44140625" style="42" bestFit="1" customWidth="1"/>
    <col min="12039" max="12039" width="12.5546875" style="42" bestFit="1" customWidth="1"/>
    <col min="12040" max="12040" width="29.33203125" style="42" bestFit="1" customWidth="1"/>
    <col min="12041" max="12041" width="69.33203125" style="42" bestFit="1" customWidth="1"/>
    <col min="12042" max="12288" width="11.5546875" style="42"/>
    <col min="12289" max="12289" width="3" style="42" bestFit="1" customWidth="1"/>
    <col min="12290" max="12290" width="90.33203125" style="42" customWidth="1"/>
    <col min="12291" max="12291" width="73.44140625" style="42" customWidth="1"/>
    <col min="12292" max="12292" width="15" style="42" bestFit="1" customWidth="1"/>
    <col min="12293" max="12293" width="27.5546875" style="42" customWidth="1"/>
    <col min="12294" max="12294" width="16.44140625" style="42" bestFit="1" customWidth="1"/>
    <col min="12295" max="12295" width="12.5546875" style="42" bestFit="1" customWidth="1"/>
    <col min="12296" max="12296" width="29.33203125" style="42" bestFit="1" customWidth="1"/>
    <col min="12297" max="12297" width="69.33203125" style="42" bestFit="1" customWidth="1"/>
    <col min="12298" max="12544" width="11.5546875" style="42"/>
    <col min="12545" max="12545" width="3" style="42" bestFit="1" customWidth="1"/>
    <col min="12546" max="12546" width="90.33203125" style="42" customWidth="1"/>
    <col min="12547" max="12547" width="73.44140625" style="42" customWidth="1"/>
    <col min="12548" max="12548" width="15" style="42" bestFit="1" customWidth="1"/>
    <col min="12549" max="12549" width="27.5546875" style="42" customWidth="1"/>
    <col min="12550" max="12550" width="16.44140625" style="42" bestFit="1" customWidth="1"/>
    <col min="12551" max="12551" width="12.5546875" style="42" bestFit="1" customWidth="1"/>
    <col min="12552" max="12552" width="29.33203125" style="42" bestFit="1" customWidth="1"/>
    <col min="12553" max="12553" width="69.33203125" style="42" bestFit="1" customWidth="1"/>
    <col min="12554" max="12800" width="11.5546875" style="42"/>
    <col min="12801" max="12801" width="3" style="42" bestFit="1" customWidth="1"/>
    <col min="12802" max="12802" width="90.33203125" style="42" customWidth="1"/>
    <col min="12803" max="12803" width="73.44140625" style="42" customWidth="1"/>
    <col min="12804" max="12804" width="15" style="42" bestFit="1" customWidth="1"/>
    <col min="12805" max="12805" width="27.5546875" style="42" customWidth="1"/>
    <col min="12806" max="12806" width="16.44140625" style="42" bestFit="1" customWidth="1"/>
    <col min="12807" max="12807" width="12.5546875" style="42" bestFit="1" customWidth="1"/>
    <col min="12808" max="12808" width="29.33203125" style="42" bestFit="1" customWidth="1"/>
    <col min="12809" max="12809" width="69.33203125" style="42" bestFit="1" customWidth="1"/>
    <col min="12810" max="13056" width="11.5546875" style="42"/>
    <col min="13057" max="13057" width="3" style="42" bestFit="1" customWidth="1"/>
    <col min="13058" max="13058" width="90.33203125" style="42" customWidth="1"/>
    <col min="13059" max="13059" width="73.44140625" style="42" customWidth="1"/>
    <col min="13060" max="13060" width="15" style="42" bestFit="1" customWidth="1"/>
    <col min="13061" max="13061" width="27.5546875" style="42" customWidth="1"/>
    <col min="13062" max="13062" width="16.44140625" style="42" bestFit="1" customWidth="1"/>
    <col min="13063" max="13063" width="12.5546875" style="42" bestFit="1" customWidth="1"/>
    <col min="13064" max="13064" width="29.33203125" style="42" bestFit="1" customWidth="1"/>
    <col min="13065" max="13065" width="69.33203125" style="42" bestFit="1" customWidth="1"/>
    <col min="13066" max="13312" width="11.5546875" style="42"/>
    <col min="13313" max="13313" width="3" style="42" bestFit="1" customWidth="1"/>
    <col min="13314" max="13314" width="90.33203125" style="42" customWidth="1"/>
    <col min="13315" max="13315" width="73.44140625" style="42" customWidth="1"/>
    <col min="13316" max="13316" width="15" style="42" bestFit="1" customWidth="1"/>
    <col min="13317" max="13317" width="27.5546875" style="42" customWidth="1"/>
    <col min="13318" max="13318" width="16.44140625" style="42" bestFit="1" customWidth="1"/>
    <col min="13319" max="13319" width="12.5546875" style="42" bestFit="1" customWidth="1"/>
    <col min="13320" max="13320" width="29.33203125" style="42" bestFit="1" customWidth="1"/>
    <col min="13321" max="13321" width="69.33203125" style="42" bestFit="1" customWidth="1"/>
    <col min="13322" max="13568" width="11.5546875" style="42"/>
    <col min="13569" max="13569" width="3" style="42" bestFit="1" customWidth="1"/>
    <col min="13570" max="13570" width="90.33203125" style="42" customWidth="1"/>
    <col min="13571" max="13571" width="73.44140625" style="42" customWidth="1"/>
    <col min="13572" max="13572" width="15" style="42" bestFit="1" customWidth="1"/>
    <col min="13573" max="13573" width="27.5546875" style="42" customWidth="1"/>
    <col min="13574" max="13574" width="16.44140625" style="42" bestFit="1" customWidth="1"/>
    <col min="13575" max="13575" width="12.5546875" style="42" bestFit="1" customWidth="1"/>
    <col min="13576" max="13576" width="29.33203125" style="42" bestFit="1" customWidth="1"/>
    <col min="13577" max="13577" width="69.33203125" style="42" bestFit="1" customWidth="1"/>
    <col min="13578" max="13824" width="11.5546875" style="42"/>
    <col min="13825" max="13825" width="3" style="42" bestFit="1" customWidth="1"/>
    <col min="13826" max="13826" width="90.33203125" style="42" customWidth="1"/>
    <col min="13827" max="13827" width="73.44140625" style="42" customWidth="1"/>
    <col min="13828" max="13828" width="15" style="42" bestFit="1" customWidth="1"/>
    <col min="13829" max="13829" width="27.5546875" style="42" customWidth="1"/>
    <col min="13830" max="13830" width="16.44140625" style="42" bestFit="1" customWidth="1"/>
    <col min="13831" max="13831" width="12.5546875" style="42" bestFit="1" customWidth="1"/>
    <col min="13832" max="13832" width="29.33203125" style="42" bestFit="1" customWidth="1"/>
    <col min="13833" max="13833" width="69.33203125" style="42" bestFit="1" customWidth="1"/>
    <col min="13834" max="14080" width="11.5546875" style="42"/>
    <col min="14081" max="14081" width="3" style="42" bestFit="1" customWidth="1"/>
    <col min="14082" max="14082" width="90.33203125" style="42" customWidth="1"/>
    <col min="14083" max="14083" width="73.44140625" style="42" customWidth="1"/>
    <col min="14084" max="14084" width="15" style="42" bestFit="1" customWidth="1"/>
    <col min="14085" max="14085" width="27.5546875" style="42" customWidth="1"/>
    <col min="14086" max="14086" width="16.44140625" style="42" bestFit="1" customWidth="1"/>
    <col min="14087" max="14087" width="12.5546875" style="42" bestFit="1" customWidth="1"/>
    <col min="14088" max="14088" width="29.33203125" style="42" bestFit="1" customWidth="1"/>
    <col min="14089" max="14089" width="69.33203125" style="42" bestFit="1" customWidth="1"/>
    <col min="14090" max="14336" width="11.5546875" style="42"/>
    <col min="14337" max="14337" width="3" style="42" bestFit="1" customWidth="1"/>
    <col min="14338" max="14338" width="90.33203125" style="42" customWidth="1"/>
    <col min="14339" max="14339" width="73.44140625" style="42" customWidth="1"/>
    <col min="14340" max="14340" width="15" style="42" bestFit="1" customWidth="1"/>
    <col min="14341" max="14341" width="27.5546875" style="42" customWidth="1"/>
    <col min="14342" max="14342" width="16.44140625" style="42" bestFit="1" customWidth="1"/>
    <col min="14343" max="14343" width="12.5546875" style="42" bestFit="1" customWidth="1"/>
    <col min="14344" max="14344" width="29.33203125" style="42" bestFit="1" customWidth="1"/>
    <col min="14345" max="14345" width="69.33203125" style="42" bestFit="1" customWidth="1"/>
    <col min="14346" max="14592" width="11.5546875" style="42"/>
    <col min="14593" max="14593" width="3" style="42" bestFit="1" customWidth="1"/>
    <col min="14594" max="14594" width="90.33203125" style="42" customWidth="1"/>
    <col min="14595" max="14595" width="73.44140625" style="42" customWidth="1"/>
    <col min="14596" max="14596" width="15" style="42" bestFit="1" customWidth="1"/>
    <col min="14597" max="14597" width="27.5546875" style="42" customWidth="1"/>
    <col min="14598" max="14598" width="16.44140625" style="42" bestFit="1" customWidth="1"/>
    <col min="14599" max="14599" width="12.5546875" style="42" bestFit="1" customWidth="1"/>
    <col min="14600" max="14600" width="29.33203125" style="42" bestFit="1" customWidth="1"/>
    <col min="14601" max="14601" width="69.33203125" style="42" bestFit="1" customWidth="1"/>
    <col min="14602" max="14848" width="11.5546875" style="42"/>
    <col min="14849" max="14849" width="3" style="42" bestFit="1" customWidth="1"/>
    <col min="14850" max="14850" width="90.33203125" style="42" customWidth="1"/>
    <col min="14851" max="14851" width="73.44140625" style="42" customWidth="1"/>
    <col min="14852" max="14852" width="15" style="42" bestFit="1" customWidth="1"/>
    <col min="14853" max="14853" width="27.5546875" style="42" customWidth="1"/>
    <col min="14854" max="14854" width="16.44140625" style="42" bestFit="1" customWidth="1"/>
    <col min="14855" max="14855" width="12.5546875" style="42" bestFit="1" customWidth="1"/>
    <col min="14856" max="14856" width="29.33203125" style="42" bestFit="1" customWidth="1"/>
    <col min="14857" max="14857" width="69.33203125" style="42" bestFit="1" customWidth="1"/>
    <col min="14858" max="15104" width="11.5546875" style="42"/>
    <col min="15105" max="15105" width="3" style="42" bestFit="1" customWidth="1"/>
    <col min="15106" max="15106" width="90.33203125" style="42" customWidth="1"/>
    <col min="15107" max="15107" width="73.44140625" style="42" customWidth="1"/>
    <col min="15108" max="15108" width="15" style="42" bestFit="1" customWidth="1"/>
    <col min="15109" max="15109" width="27.5546875" style="42" customWidth="1"/>
    <col min="15110" max="15110" width="16.44140625" style="42" bestFit="1" customWidth="1"/>
    <col min="15111" max="15111" width="12.5546875" style="42" bestFit="1" customWidth="1"/>
    <col min="15112" max="15112" width="29.33203125" style="42" bestFit="1" customWidth="1"/>
    <col min="15113" max="15113" width="69.33203125" style="42" bestFit="1" customWidth="1"/>
    <col min="15114" max="15360" width="11.5546875" style="42"/>
    <col min="15361" max="15361" width="3" style="42" bestFit="1" customWidth="1"/>
    <col min="15362" max="15362" width="90.33203125" style="42" customWidth="1"/>
    <col min="15363" max="15363" width="73.44140625" style="42" customWidth="1"/>
    <col min="15364" max="15364" width="15" style="42" bestFit="1" customWidth="1"/>
    <col min="15365" max="15365" width="27.5546875" style="42" customWidth="1"/>
    <col min="15366" max="15366" width="16.44140625" style="42" bestFit="1" customWidth="1"/>
    <col min="15367" max="15367" width="12.5546875" style="42" bestFit="1" customWidth="1"/>
    <col min="15368" max="15368" width="29.33203125" style="42" bestFit="1" customWidth="1"/>
    <col min="15369" max="15369" width="69.33203125" style="42" bestFit="1" customWidth="1"/>
    <col min="15370" max="15616" width="11.5546875" style="42"/>
    <col min="15617" max="15617" width="3" style="42" bestFit="1" customWidth="1"/>
    <col min="15618" max="15618" width="90.33203125" style="42" customWidth="1"/>
    <col min="15619" max="15619" width="73.44140625" style="42" customWidth="1"/>
    <col min="15620" max="15620" width="15" style="42" bestFit="1" customWidth="1"/>
    <col min="15621" max="15621" width="27.5546875" style="42" customWidth="1"/>
    <col min="15622" max="15622" width="16.44140625" style="42" bestFit="1" customWidth="1"/>
    <col min="15623" max="15623" width="12.5546875" style="42" bestFit="1" customWidth="1"/>
    <col min="15624" max="15624" width="29.33203125" style="42" bestFit="1" customWidth="1"/>
    <col min="15625" max="15625" width="69.33203125" style="42" bestFit="1" customWidth="1"/>
    <col min="15626" max="15872" width="11.5546875" style="42"/>
    <col min="15873" max="15873" width="3" style="42" bestFit="1" customWidth="1"/>
    <col min="15874" max="15874" width="90.33203125" style="42" customWidth="1"/>
    <col min="15875" max="15875" width="73.44140625" style="42" customWidth="1"/>
    <col min="15876" max="15876" width="15" style="42" bestFit="1" customWidth="1"/>
    <col min="15877" max="15877" width="27.5546875" style="42" customWidth="1"/>
    <col min="15878" max="15878" width="16.44140625" style="42" bestFit="1" customWidth="1"/>
    <col min="15879" max="15879" width="12.5546875" style="42" bestFit="1" customWidth="1"/>
    <col min="15880" max="15880" width="29.33203125" style="42" bestFit="1" customWidth="1"/>
    <col min="15881" max="15881" width="69.33203125" style="42" bestFit="1" customWidth="1"/>
    <col min="15882" max="16128" width="11.5546875" style="42"/>
    <col min="16129" max="16129" width="3" style="42" bestFit="1" customWidth="1"/>
    <col min="16130" max="16130" width="90.33203125" style="42" customWidth="1"/>
    <col min="16131" max="16131" width="73.44140625" style="42" customWidth="1"/>
    <col min="16132" max="16132" width="15" style="42" bestFit="1" customWidth="1"/>
    <col min="16133" max="16133" width="27.5546875" style="42" customWidth="1"/>
    <col min="16134" max="16134" width="16.44140625" style="42" bestFit="1" customWidth="1"/>
    <col min="16135" max="16135" width="12.5546875" style="42" bestFit="1" customWidth="1"/>
    <col min="16136" max="16136" width="29.33203125" style="42" bestFit="1" customWidth="1"/>
    <col min="16137" max="16137" width="69.33203125" style="42" bestFit="1" customWidth="1"/>
    <col min="16138" max="16384" width="11.5546875" style="42"/>
  </cols>
  <sheetData>
    <row r="3" spans="1:9" ht="30" x14ac:dyDescent="0.5">
      <c r="B3" s="259" t="s">
        <v>395</v>
      </c>
      <c r="C3" s="259"/>
      <c r="D3" s="260"/>
      <c r="E3" s="260"/>
    </row>
    <row r="5" spans="1:9" ht="27.6" x14ac:dyDescent="0.45">
      <c r="B5" s="192" t="s">
        <v>476</v>
      </c>
      <c r="C5" s="261"/>
      <c r="E5" s="262">
        <f>SUM(E8:E61)</f>
        <v>365248.75000000006</v>
      </c>
    </row>
    <row r="6" spans="1:9" ht="15" customHeight="1" x14ac:dyDescent="0.3"/>
    <row r="7" spans="1:9" ht="18" customHeight="1" x14ac:dyDescent="0.3">
      <c r="B7" s="263" t="s">
        <v>156</v>
      </c>
      <c r="C7" s="263" t="s">
        <v>303</v>
      </c>
      <c r="D7" s="263" t="s">
        <v>157</v>
      </c>
      <c r="E7" s="263"/>
      <c r="F7" s="263" t="s">
        <v>199</v>
      </c>
      <c r="G7" s="263" t="s">
        <v>315</v>
      </c>
      <c r="H7" s="263" t="s">
        <v>304</v>
      </c>
      <c r="I7" s="263" t="s">
        <v>158</v>
      </c>
    </row>
    <row r="8" spans="1:9" s="91" customFormat="1" x14ac:dyDescent="0.3">
      <c r="A8" s="91">
        <v>1</v>
      </c>
      <c r="B8" s="272" t="s">
        <v>396</v>
      </c>
      <c r="C8" s="273" t="s">
        <v>397</v>
      </c>
      <c r="D8" s="274">
        <v>45467</v>
      </c>
      <c r="E8" s="275">
        <v>5849.97</v>
      </c>
      <c r="F8" s="276" t="s">
        <v>200</v>
      </c>
      <c r="G8" s="277">
        <v>307</v>
      </c>
      <c r="H8" s="278">
        <v>3170969</v>
      </c>
      <c r="I8" s="272"/>
    </row>
    <row r="9" spans="1:9" s="91" customFormat="1" x14ac:dyDescent="0.3">
      <c r="A9" s="91">
        <v>2</v>
      </c>
      <c r="B9" s="272" t="s">
        <v>306</v>
      </c>
      <c r="C9" s="273" t="s">
        <v>307</v>
      </c>
      <c r="D9" s="274">
        <v>45467</v>
      </c>
      <c r="E9" s="275">
        <v>3.48</v>
      </c>
      <c r="F9" s="276" t="s">
        <v>308</v>
      </c>
      <c r="G9" s="277"/>
      <c r="H9" s="278">
        <v>3170969</v>
      </c>
      <c r="I9" s="272"/>
    </row>
    <row r="10" spans="1:9" s="91" customFormat="1" x14ac:dyDescent="0.3">
      <c r="A10" s="91">
        <v>3</v>
      </c>
      <c r="B10" s="272" t="s">
        <v>398</v>
      </c>
      <c r="C10" s="273" t="s">
        <v>399</v>
      </c>
      <c r="D10" s="274">
        <v>45467</v>
      </c>
      <c r="E10" s="275">
        <v>31384.65</v>
      </c>
      <c r="F10" s="276" t="s">
        <v>200</v>
      </c>
      <c r="G10" s="277">
        <v>308</v>
      </c>
      <c r="H10" s="278">
        <v>3170969</v>
      </c>
      <c r="I10" s="272"/>
    </row>
    <row r="11" spans="1:9" s="91" customFormat="1" x14ac:dyDescent="0.3">
      <c r="A11" s="91">
        <v>4</v>
      </c>
      <c r="B11" s="272" t="s">
        <v>306</v>
      </c>
      <c r="C11" s="273" t="s">
        <v>307</v>
      </c>
      <c r="D11" s="274">
        <v>45467</v>
      </c>
      <c r="E11" s="275">
        <v>3.48</v>
      </c>
      <c r="F11" s="276" t="s">
        <v>308</v>
      </c>
      <c r="G11" s="277"/>
      <c r="H11" s="278">
        <v>3170969</v>
      </c>
      <c r="I11" s="272"/>
    </row>
    <row r="12" spans="1:9" s="91" customFormat="1" x14ac:dyDescent="0.3">
      <c r="A12" s="91">
        <v>5</v>
      </c>
      <c r="B12" s="272" t="s">
        <v>400</v>
      </c>
      <c r="C12" s="272" t="s">
        <v>401</v>
      </c>
      <c r="D12" s="274">
        <v>45468</v>
      </c>
      <c r="E12" s="275">
        <v>3000</v>
      </c>
      <c r="F12" s="276" t="s">
        <v>402</v>
      </c>
      <c r="G12" s="272"/>
      <c r="H12" s="278">
        <v>3170969</v>
      </c>
      <c r="I12" s="272" t="s">
        <v>402</v>
      </c>
    </row>
    <row r="13" spans="1:9" s="91" customFormat="1" ht="13.8" customHeight="1" x14ac:dyDescent="0.3">
      <c r="A13" s="91">
        <v>6</v>
      </c>
      <c r="B13" s="272" t="s">
        <v>403</v>
      </c>
      <c r="C13" s="272" t="s">
        <v>404</v>
      </c>
      <c r="D13" s="274">
        <v>45468</v>
      </c>
      <c r="E13" s="275">
        <v>11.6</v>
      </c>
      <c r="F13" s="276" t="s">
        <v>308</v>
      </c>
      <c r="G13" s="272"/>
      <c r="H13" s="278">
        <v>3170969</v>
      </c>
      <c r="I13" s="272"/>
    </row>
    <row r="14" spans="1:9" s="91" customFormat="1" x14ac:dyDescent="0.3">
      <c r="A14" s="91">
        <v>7</v>
      </c>
      <c r="B14" s="272" t="s">
        <v>405</v>
      </c>
      <c r="C14" s="273" t="s">
        <v>406</v>
      </c>
      <c r="D14" s="274">
        <v>45471</v>
      </c>
      <c r="E14" s="275">
        <v>2784</v>
      </c>
      <c r="F14" s="276" t="s">
        <v>200</v>
      </c>
      <c r="G14" s="277">
        <v>309</v>
      </c>
      <c r="H14" s="278">
        <v>3170969</v>
      </c>
      <c r="I14" s="272"/>
    </row>
    <row r="15" spans="1:9" s="91" customFormat="1" x14ac:dyDescent="0.3">
      <c r="A15" s="91">
        <v>8</v>
      </c>
      <c r="B15" s="272" t="s">
        <v>306</v>
      </c>
      <c r="C15" s="273" t="s">
        <v>307</v>
      </c>
      <c r="D15" s="274">
        <v>45471</v>
      </c>
      <c r="E15" s="275">
        <v>3.48</v>
      </c>
      <c r="F15" s="276" t="s">
        <v>308</v>
      </c>
      <c r="G15" s="277"/>
      <c r="H15" s="278">
        <v>3170969</v>
      </c>
      <c r="I15" s="272"/>
    </row>
    <row r="16" spans="1:9" s="91" customFormat="1" x14ac:dyDescent="0.3">
      <c r="A16" s="91">
        <v>9</v>
      </c>
      <c r="B16" s="272" t="s">
        <v>407</v>
      </c>
      <c r="C16" s="273" t="s">
        <v>408</v>
      </c>
      <c r="D16" s="274">
        <v>45460</v>
      </c>
      <c r="E16" s="275">
        <v>499.5</v>
      </c>
      <c r="F16" s="276" t="s">
        <v>200</v>
      </c>
      <c r="G16" s="277">
        <v>288</v>
      </c>
      <c r="H16" s="278">
        <v>3170969</v>
      </c>
      <c r="I16" s="272"/>
    </row>
    <row r="17" spans="1:9" s="91" customFormat="1" x14ac:dyDescent="0.3">
      <c r="A17" s="91">
        <v>10</v>
      </c>
      <c r="B17" s="272" t="s">
        <v>306</v>
      </c>
      <c r="C17" s="273" t="s">
        <v>307</v>
      </c>
      <c r="D17" s="274">
        <v>45460</v>
      </c>
      <c r="E17" s="275">
        <v>3.48</v>
      </c>
      <c r="F17" s="276" t="s">
        <v>308</v>
      </c>
      <c r="G17" s="277"/>
      <c r="H17" s="278">
        <v>3170969</v>
      </c>
      <c r="I17" s="272"/>
    </row>
    <row r="18" spans="1:9" s="91" customFormat="1" x14ac:dyDescent="0.3">
      <c r="A18" s="91">
        <v>11</v>
      </c>
      <c r="B18" s="272" t="s">
        <v>409</v>
      </c>
      <c r="C18" s="273" t="s">
        <v>410</v>
      </c>
      <c r="D18" s="274">
        <v>45460</v>
      </c>
      <c r="E18" s="275">
        <v>19202</v>
      </c>
      <c r="F18" s="276" t="s">
        <v>411</v>
      </c>
      <c r="G18" s="277"/>
      <c r="H18" s="278">
        <v>3170969</v>
      </c>
      <c r="I18" s="272" t="s">
        <v>411</v>
      </c>
    </row>
    <row r="19" spans="1:9" s="91" customFormat="1" x14ac:dyDescent="0.3">
      <c r="A19" s="91">
        <v>12</v>
      </c>
      <c r="B19" s="272" t="s">
        <v>412</v>
      </c>
      <c r="C19" s="273" t="s">
        <v>413</v>
      </c>
      <c r="D19" s="274">
        <v>45460</v>
      </c>
      <c r="E19" s="275">
        <v>3296</v>
      </c>
      <c r="F19" s="276" t="s">
        <v>414</v>
      </c>
      <c r="G19" s="277"/>
      <c r="H19" s="278">
        <v>3170969</v>
      </c>
      <c r="I19" s="272" t="s">
        <v>414</v>
      </c>
    </row>
    <row r="20" spans="1:9" s="91" customFormat="1" x14ac:dyDescent="0.3">
      <c r="A20" s="91">
        <v>13</v>
      </c>
      <c r="B20" s="272" t="s">
        <v>415</v>
      </c>
      <c r="C20" s="272" t="s">
        <v>416</v>
      </c>
      <c r="D20" s="274">
        <v>45460</v>
      </c>
      <c r="E20" s="275">
        <v>154</v>
      </c>
      <c r="F20" s="276" t="s">
        <v>417</v>
      </c>
      <c r="G20" s="272"/>
      <c r="H20" s="278">
        <v>3170969</v>
      </c>
      <c r="I20" s="272" t="s">
        <v>417</v>
      </c>
    </row>
    <row r="21" spans="1:9" s="91" customFormat="1" x14ac:dyDescent="0.3">
      <c r="A21" s="91">
        <v>14</v>
      </c>
      <c r="B21" s="272" t="s">
        <v>418</v>
      </c>
      <c r="C21" s="273" t="s">
        <v>419</v>
      </c>
      <c r="D21" s="274">
        <v>45461</v>
      </c>
      <c r="E21" s="275">
        <v>3599</v>
      </c>
      <c r="F21" s="276" t="s">
        <v>420</v>
      </c>
      <c r="G21" s="277"/>
      <c r="H21" s="278">
        <v>3170969</v>
      </c>
      <c r="I21" s="272" t="s">
        <v>420</v>
      </c>
    </row>
    <row r="22" spans="1:9" s="91" customFormat="1" x14ac:dyDescent="0.3">
      <c r="A22" s="91">
        <v>15</v>
      </c>
      <c r="B22" s="272" t="s">
        <v>421</v>
      </c>
      <c r="C22" s="273" t="s">
        <v>422</v>
      </c>
      <c r="D22" s="274">
        <v>45462</v>
      </c>
      <c r="E22" s="275">
        <v>1508</v>
      </c>
      <c r="F22" s="276" t="s">
        <v>200</v>
      </c>
      <c r="G22" s="277">
        <v>289</v>
      </c>
      <c r="H22" s="278">
        <v>3170969</v>
      </c>
      <c r="I22" s="272"/>
    </row>
    <row r="23" spans="1:9" s="91" customFormat="1" x14ac:dyDescent="0.3">
      <c r="A23" s="91">
        <v>16</v>
      </c>
      <c r="B23" s="272" t="s">
        <v>306</v>
      </c>
      <c r="C23" s="273" t="s">
        <v>307</v>
      </c>
      <c r="D23" s="274">
        <v>45462</v>
      </c>
      <c r="E23" s="275">
        <v>3.48</v>
      </c>
      <c r="F23" s="276" t="s">
        <v>308</v>
      </c>
      <c r="G23" s="277"/>
      <c r="H23" s="278">
        <v>3170969</v>
      </c>
      <c r="I23" s="272"/>
    </row>
    <row r="24" spans="1:9" s="91" customFormat="1" x14ac:dyDescent="0.3">
      <c r="A24" s="91">
        <v>17</v>
      </c>
      <c r="B24" s="272" t="s">
        <v>423</v>
      </c>
      <c r="C24" s="273" t="s">
        <v>424</v>
      </c>
      <c r="D24" s="274">
        <v>45462</v>
      </c>
      <c r="E24" s="275">
        <v>11.6</v>
      </c>
      <c r="F24" s="276" t="s">
        <v>308</v>
      </c>
      <c r="G24" s="277"/>
      <c r="H24" s="278">
        <v>3170969</v>
      </c>
      <c r="I24" s="272"/>
    </row>
    <row r="25" spans="1:9" s="91" customFormat="1" x14ac:dyDescent="0.3">
      <c r="A25" s="91">
        <v>18</v>
      </c>
      <c r="B25" s="272" t="s">
        <v>425</v>
      </c>
      <c r="C25" s="273" t="s">
        <v>305</v>
      </c>
      <c r="D25" s="274">
        <v>45463</v>
      </c>
      <c r="E25" s="275">
        <v>82738.399999999994</v>
      </c>
      <c r="F25" s="276" t="s">
        <v>200</v>
      </c>
      <c r="G25" s="277" t="s">
        <v>426</v>
      </c>
      <c r="H25" s="278">
        <v>3170969</v>
      </c>
      <c r="I25" s="272"/>
    </row>
    <row r="26" spans="1:9" s="91" customFormat="1" x14ac:dyDescent="0.3">
      <c r="A26" s="91">
        <v>19</v>
      </c>
      <c r="B26" s="272" t="s">
        <v>306</v>
      </c>
      <c r="C26" s="273" t="s">
        <v>307</v>
      </c>
      <c r="D26" s="274">
        <v>45463</v>
      </c>
      <c r="E26" s="275">
        <v>48.72</v>
      </c>
      <c r="F26" s="276" t="s">
        <v>200</v>
      </c>
      <c r="G26" s="277"/>
      <c r="H26" s="278">
        <v>3170969</v>
      </c>
      <c r="I26" s="272"/>
    </row>
    <row r="27" spans="1:9" s="91" customFormat="1" x14ac:dyDescent="0.3">
      <c r="A27" s="91">
        <v>20</v>
      </c>
      <c r="B27" s="272" t="s">
        <v>427</v>
      </c>
      <c r="C27" s="273" t="s">
        <v>428</v>
      </c>
      <c r="D27" s="274">
        <v>45463</v>
      </c>
      <c r="E27" s="275">
        <v>280</v>
      </c>
      <c r="F27" s="276" t="s">
        <v>200</v>
      </c>
      <c r="G27" s="277"/>
      <c r="H27" s="278">
        <v>3170969</v>
      </c>
      <c r="I27" s="272"/>
    </row>
    <row r="28" spans="1:9" s="91" customFormat="1" x14ac:dyDescent="0.3">
      <c r="A28" s="91">
        <v>21</v>
      </c>
      <c r="B28" s="272" t="s">
        <v>429</v>
      </c>
      <c r="C28" s="273" t="s">
        <v>430</v>
      </c>
      <c r="D28" s="274">
        <v>45463</v>
      </c>
      <c r="E28" s="275">
        <v>6000</v>
      </c>
      <c r="F28" s="276" t="s">
        <v>200</v>
      </c>
      <c r="G28" s="277">
        <v>304</v>
      </c>
      <c r="H28" s="278">
        <v>3170969</v>
      </c>
      <c r="I28" s="272"/>
    </row>
    <row r="29" spans="1:9" s="91" customFormat="1" x14ac:dyDescent="0.3">
      <c r="A29" s="91">
        <v>22</v>
      </c>
      <c r="B29" s="272" t="s">
        <v>306</v>
      </c>
      <c r="C29" s="273" t="s">
        <v>307</v>
      </c>
      <c r="D29" s="274">
        <v>45463</v>
      </c>
      <c r="E29" s="275">
        <v>3.48</v>
      </c>
      <c r="F29" s="276" t="s">
        <v>200</v>
      </c>
      <c r="G29" s="277"/>
      <c r="H29" s="278">
        <v>3170969</v>
      </c>
      <c r="I29" s="272"/>
    </row>
    <row r="30" spans="1:9" s="91" customFormat="1" x14ac:dyDescent="0.3">
      <c r="A30" s="91">
        <v>23</v>
      </c>
      <c r="B30" s="272" t="s">
        <v>431</v>
      </c>
      <c r="C30" s="273" t="s">
        <v>432</v>
      </c>
      <c r="D30" s="274">
        <v>45463</v>
      </c>
      <c r="E30" s="275">
        <v>13224</v>
      </c>
      <c r="F30" s="276" t="s">
        <v>200</v>
      </c>
      <c r="G30" s="277">
        <v>305</v>
      </c>
      <c r="H30" s="278">
        <v>3170969</v>
      </c>
      <c r="I30" s="272"/>
    </row>
    <row r="31" spans="1:9" s="91" customFormat="1" x14ac:dyDescent="0.3">
      <c r="A31" s="91">
        <v>24</v>
      </c>
      <c r="B31" s="272" t="s">
        <v>306</v>
      </c>
      <c r="C31" s="273" t="s">
        <v>307</v>
      </c>
      <c r="D31" s="274">
        <v>45463</v>
      </c>
      <c r="E31" s="275">
        <v>3.48</v>
      </c>
      <c r="F31" s="276" t="s">
        <v>308</v>
      </c>
      <c r="G31" s="277"/>
      <c r="H31" s="278">
        <v>3170969</v>
      </c>
      <c r="I31" s="272"/>
    </row>
    <row r="32" spans="1:9" s="91" customFormat="1" x14ac:dyDescent="0.3">
      <c r="A32" s="91">
        <v>25</v>
      </c>
      <c r="B32" s="272" t="s">
        <v>433</v>
      </c>
      <c r="C32" s="273" t="s">
        <v>434</v>
      </c>
      <c r="D32" s="274">
        <v>45463</v>
      </c>
      <c r="E32" s="275">
        <v>946.9</v>
      </c>
      <c r="F32" s="276" t="s">
        <v>200</v>
      </c>
      <c r="G32" s="277">
        <v>306</v>
      </c>
      <c r="H32" s="278">
        <v>3170969</v>
      </c>
      <c r="I32" s="272"/>
    </row>
    <row r="33" spans="1:9" s="91" customFormat="1" x14ac:dyDescent="0.3">
      <c r="A33" s="91">
        <v>26</v>
      </c>
      <c r="B33" s="272" t="s">
        <v>306</v>
      </c>
      <c r="C33" s="273" t="s">
        <v>307</v>
      </c>
      <c r="D33" s="274">
        <v>45463</v>
      </c>
      <c r="E33" s="275">
        <v>3.48</v>
      </c>
      <c r="F33" s="276" t="s">
        <v>308</v>
      </c>
      <c r="G33" s="277"/>
      <c r="H33" s="278">
        <v>3170969</v>
      </c>
      <c r="I33" s="272"/>
    </row>
    <row r="34" spans="1:9" s="91" customFormat="1" x14ac:dyDescent="0.3">
      <c r="A34" s="91">
        <v>27</v>
      </c>
      <c r="B34" s="273" t="s">
        <v>435</v>
      </c>
      <c r="C34" s="273" t="s">
        <v>436</v>
      </c>
      <c r="D34" s="274">
        <v>45453</v>
      </c>
      <c r="E34" s="275">
        <v>1600</v>
      </c>
      <c r="F34" s="276" t="s">
        <v>200</v>
      </c>
      <c r="G34" s="277" t="s">
        <v>437</v>
      </c>
      <c r="H34" s="278">
        <v>3170969</v>
      </c>
      <c r="I34" s="272"/>
    </row>
    <row r="35" spans="1:9" s="91" customFormat="1" x14ac:dyDescent="0.3">
      <c r="A35" s="91">
        <v>28</v>
      </c>
      <c r="B35" s="273" t="s">
        <v>438</v>
      </c>
      <c r="C35" s="273" t="s">
        <v>439</v>
      </c>
      <c r="D35" s="274">
        <v>45453</v>
      </c>
      <c r="E35" s="275">
        <v>23307.29</v>
      </c>
      <c r="F35" s="276" t="s">
        <v>370</v>
      </c>
      <c r="G35" s="277" t="s">
        <v>440</v>
      </c>
      <c r="H35" s="278">
        <v>3170969</v>
      </c>
      <c r="I35" s="272"/>
    </row>
    <row r="36" spans="1:9" s="91" customFormat="1" x14ac:dyDescent="0.3">
      <c r="A36" s="91">
        <v>29</v>
      </c>
      <c r="B36" s="273" t="s">
        <v>441</v>
      </c>
      <c r="C36" s="273" t="s">
        <v>442</v>
      </c>
      <c r="D36" s="274">
        <v>45454</v>
      </c>
      <c r="E36" s="275">
        <v>1044</v>
      </c>
      <c r="F36" s="276" t="s">
        <v>200</v>
      </c>
      <c r="G36" s="277">
        <v>282</v>
      </c>
      <c r="H36" s="278">
        <v>3170969</v>
      </c>
      <c r="I36" s="272"/>
    </row>
    <row r="37" spans="1:9" s="91" customFormat="1" x14ac:dyDescent="0.3">
      <c r="A37" s="91">
        <v>30</v>
      </c>
      <c r="B37" s="273" t="s">
        <v>443</v>
      </c>
      <c r="C37" s="273" t="s">
        <v>444</v>
      </c>
      <c r="D37" s="274">
        <v>45454</v>
      </c>
      <c r="E37" s="275">
        <v>5800</v>
      </c>
      <c r="F37" s="276" t="s">
        <v>200</v>
      </c>
      <c r="G37" s="277">
        <v>283</v>
      </c>
      <c r="H37" s="278">
        <v>3170969</v>
      </c>
      <c r="I37" s="272"/>
    </row>
    <row r="38" spans="1:9" s="91" customFormat="1" x14ac:dyDescent="0.3">
      <c r="A38" s="91">
        <v>31</v>
      </c>
      <c r="B38" s="272" t="s">
        <v>306</v>
      </c>
      <c r="C38" s="272" t="s">
        <v>307</v>
      </c>
      <c r="D38" s="274">
        <v>45454</v>
      </c>
      <c r="E38" s="275">
        <v>6.96</v>
      </c>
      <c r="F38" s="276" t="s">
        <v>308</v>
      </c>
      <c r="G38" s="272"/>
      <c r="H38" s="278">
        <v>3170969</v>
      </c>
      <c r="I38" s="272"/>
    </row>
    <row r="39" spans="1:9" s="91" customFormat="1" x14ac:dyDescent="0.3">
      <c r="A39" s="91">
        <v>32</v>
      </c>
      <c r="B39" s="273" t="s">
        <v>371</v>
      </c>
      <c r="C39" s="273" t="s">
        <v>372</v>
      </c>
      <c r="D39" s="274">
        <v>45454</v>
      </c>
      <c r="E39" s="275">
        <v>1955</v>
      </c>
      <c r="F39" s="276" t="s">
        <v>200</v>
      </c>
      <c r="G39" s="277"/>
      <c r="H39" s="278">
        <v>3170969</v>
      </c>
      <c r="I39" s="272"/>
    </row>
    <row r="40" spans="1:9" s="91" customFormat="1" x14ac:dyDescent="0.3">
      <c r="A40" s="91">
        <v>33</v>
      </c>
      <c r="B40" s="272" t="s">
        <v>445</v>
      </c>
      <c r="C40" s="273" t="s">
        <v>446</v>
      </c>
      <c r="D40" s="274">
        <v>45454</v>
      </c>
      <c r="E40" s="275">
        <v>25797</v>
      </c>
      <c r="F40" s="276" t="s">
        <v>200</v>
      </c>
      <c r="G40" s="277"/>
      <c r="H40" s="278">
        <v>3170969</v>
      </c>
      <c r="I40" s="272"/>
    </row>
    <row r="41" spans="1:9" s="91" customFormat="1" x14ac:dyDescent="0.3">
      <c r="A41" s="91">
        <v>34</v>
      </c>
      <c r="B41" s="279" t="s">
        <v>447</v>
      </c>
      <c r="C41" s="273" t="s">
        <v>448</v>
      </c>
      <c r="D41" s="274">
        <v>45455</v>
      </c>
      <c r="E41" s="275">
        <v>7048</v>
      </c>
      <c r="F41" s="276" t="s">
        <v>449</v>
      </c>
      <c r="G41" s="277" t="s">
        <v>449</v>
      </c>
      <c r="H41" s="278">
        <v>3170969</v>
      </c>
      <c r="I41" s="272" t="s">
        <v>449</v>
      </c>
    </row>
    <row r="42" spans="1:9" s="91" customFormat="1" x14ac:dyDescent="0.3">
      <c r="A42" s="91">
        <v>35</v>
      </c>
      <c r="B42" s="273" t="s">
        <v>450</v>
      </c>
      <c r="C42" s="273" t="s">
        <v>451</v>
      </c>
      <c r="D42" s="274">
        <v>45455</v>
      </c>
      <c r="E42" s="275">
        <v>1508</v>
      </c>
      <c r="F42" s="276" t="s">
        <v>200</v>
      </c>
      <c r="G42" s="277">
        <v>284</v>
      </c>
      <c r="H42" s="278">
        <v>3170969</v>
      </c>
      <c r="I42" s="272"/>
    </row>
    <row r="43" spans="1:9" s="91" customFormat="1" x14ac:dyDescent="0.3">
      <c r="A43" s="91">
        <v>36</v>
      </c>
      <c r="B43" s="272" t="s">
        <v>306</v>
      </c>
      <c r="C43" s="273" t="s">
        <v>307</v>
      </c>
      <c r="D43" s="274">
        <v>45455</v>
      </c>
      <c r="E43" s="275">
        <v>3.48</v>
      </c>
      <c r="F43" s="276" t="s">
        <v>308</v>
      </c>
      <c r="G43" s="277"/>
      <c r="H43" s="278">
        <v>3170969</v>
      </c>
      <c r="I43" s="272"/>
    </row>
    <row r="44" spans="1:9" s="91" customFormat="1" x14ac:dyDescent="0.3">
      <c r="A44" s="91">
        <v>37</v>
      </c>
      <c r="B44" s="273" t="s">
        <v>452</v>
      </c>
      <c r="C44" s="273" t="s">
        <v>453</v>
      </c>
      <c r="D44" s="274">
        <v>45456</v>
      </c>
      <c r="E44" s="275">
        <v>1200</v>
      </c>
      <c r="F44" s="276" t="s">
        <v>200</v>
      </c>
      <c r="G44" s="277">
        <v>285</v>
      </c>
      <c r="H44" s="278">
        <v>3170969</v>
      </c>
      <c r="I44" s="272"/>
    </row>
    <row r="45" spans="1:9" s="91" customFormat="1" x14ac:dyDescent="0.3">
      <c r="A45" s="91">
        <v>38</v>
      </c>
      <c r="B45" s="272" t="s">
        <v>306</v>
      </c>
      <c r="C45" s="273" t="s">
        <v>307</v>
      </c>
      <c r="D45" s="274">
        <v>45456</v>
      </c>
      <c r="E45" s="275">
        <v>3.48</v>
      </c>
      <c r="F45" s="276" t="s">
        <v>308</v>
      </c>
      <c r="G45" s="277"/>
      <c r="H45" s="278">
        <v>3170969</v>
      </c>
      <c r="I45" s="272"/>
    </row>
    <row r="46" spans="1:9" s="91" customFormat="1" x14ac:dyDescent="0.3">
      <c r="A46" s="91">
        <v>39</v>
      </c>
      <c r="B46" s="273" t="s">
        <v>454</v>
      </c>
      <c r="C46" s="273" t="s">
        <v>455</v>
      </c>
      <c r="D46" s="274">
        <v>45456</v>
      </c>
      <c r="E46" s="275">
        <v>4176</v>
      </c>
      <c r="F46" s="276" t="s">
        <v>200</v>
      </c>
      <c r="G46" s="277">
        <v>286</v>
      </c>
      <c r="H46" s="278">
        <v>3170969</v>
      </c>
      <c r="I46" s="272"/>
    </row>
    <row r="47" spans="1:9" s="91" customFormat="1" x14ac:dyDescent="0.3">
      <c r="A47" s="91">
        <v>40</v>
      </c>
      <c r="B47" s="272" t="s">
        <v>306</v>
      </c>
      <c r="C47" s="273" t="s">
        <v>307</v>
      </c>
      <c r="D47" s="274">
        <v>45456</v>
      </c>
      <c r="E47" s="275">
        <v>3.48</v>
      </c>
      <c r="F47" s="276" t="s">
        <v>200</v>
      </c>
      <c r="G47" s="277"/>
      <c r="H47" s="278">
        <v>3170969</v>
      </c>
      <c r="I47" s="272"/>
    </row>
    <row r="48" spans="1:9" s="91" customFormat="1" x14ac:dyDescent="0.3">
      <c r="A48" s="91">
        <v>41</v>
      </c>
      <c r="B48" s="272" t="s">
        <v>456</v>
      </c>
      <c r="C48" s="273" t="s">
        <v>457</v>
      </c>
      <c r="D48" s="274">
        <v>45457</v>
      </c>
      <c r="E48" s="275">
        <v>4228.2</v>
      </c>
      <c r="F48" s="276" t="s">
        <v>200</v>
      </c>
      <c r="G48" s="277">
        <v>287</v>
      </c>
      <c r="H48" s="278">
        <v>3170969</v>
      </c>
      <c r="I48" s="272"/>
    </row>
    <row r="49" spans="1:9" s="91" customFormat="1" x14ac:dyDescent="0.3">
      <c r="A49" s="91">
        <v>42</v>
      </c>
      <c r="B49" s="272" t="s">
        <v>306</v>
      </c>
      <c r="C49" s="273" t="s">
        <v>307</v>
      </c>
      <c r="D49" s="274">
        <v>45457</v>
      </c>
      <c r="E49" s="275">
        <v>3.48</v>
      </c>
      <c r="F49" s="276" t="s">
        <v>308</v>
      </c>
      <c r="G49" s="277"/>
      <c r="H49" s="278">
        <v>3170969</v>
      </c>
      <c r="I49" s="272"/>
    </row>
    <row r="50" spans="1:9" s="91" customFormat="1" ht="15" customHeight="1" x14ac:dyDescent="0.3">
      <c r="A50" s="91">
        <v>43</v>
      </c>
      <c r="B50" s="273" t="s">
        <v>458</v>
      </c>
      <c r="C50" s="273" t="s">
        <v>459</v>
      </c>
      <c r="D50" s="274">
        <v>45447</v>
      </c>
      <c r="E50" s="275">
        <v>3500</v>
      </c>
      <c r="F50" s="276" t="s">
        <v>200</v>
      </c>
      <c r="G50" s="277">
        <v>262</v>
      </c>
      <c r="H50" s="278">
        <v>3170969</v>
      </c>
      <c r="I50" s="272"/>
    </row>
    <row r="51" spans="1:9" s="91" customFormat="1" x14ac:dyDescent="0.3">
      <c r="A51" s="91">
        <v>44</v>
      </c>
      <c r="B51" s="273" t="s">
        <v>460</v>
      </c>
      <c r="C51" s="273" t="s">
        <v>461</v>
      </c>
      <c r="D51" s="274">
        <v>45447</v>
      </c>
      <c r="E51" s="275">
        <v>4094.8</v>
      </c>
      <c r="F51" s="276" t="s">
        <v>200</v>
      </c>
      <c r="G51" s="277">
        <v>263</v>
      </c>
      <c r="H51" s="278">
        <v>3170969</v>
      </c>
      <c r="I51" s="272"/>
    </row>
    <row r="52" spans="1:9" s="91" customFormat="1" x14ac:dyDescent="0.3">
      <c r="A52" s="91">
        <v>45</v>
      </c>
      <c r="B52" s="273" t="s">
        <v>462</v>
      </c>
      <c r="C52" s="273" t="s">
        <v>463</v>
      </c>
      <c r="D52" s="274">
        <v>45447</v>
      </c>
      <c r="E52" s="275">
        <v>4350</v>
      </c>
      <c r="F52" s="276" t="s">
        <v>200</v>
      </c>
      <c r="G52" s="277">
        <v>264</v>
      </c>
      <c r="H52" s="278">
        <v>3170969</v>
      </c>
      <c r="I52" s="272"/>
    </row>
    <row r="53" spans="1:9" s="91" customFormat="1" x14ac:dyDescent="0.3">
      <c r="A53" s="91">
        <v>46</v>
      </c>
      <c r="B53" s="273" t="s">
        <v>361</v>
      </c>
      <c r="C53" s="273" t="s">
        <v>362</v>
      </c>
      <c r="D53" s="274">
        <v>45447</v>
      </c>
      <c r="E53" s="275">
        <v>10000</v>
      </c>
      <c r="F53" s="276" t="s">
        <v>370</v>
      </c>
      <c r="G53" s="277" t="s">
        <v>464</v>
      </c>
      <c r="H53" s="278">
        <v>3170969</v>
      </c>
      <c r="I53" s="272" t="s">
        <v>464</v>
      </c>
    </row>
    <row r="54" spans="1:9" s="91" customFormat="1" x14ac:dyDescent="0.3">
      <c r="A54" s="91">
        <v>47</v>
      </c>
      <c r="B54" s="273" t="s">
        <v>465</v>
      </c>
      <c r="C54" s="273" t="s">
        <v>466</v>
      </c>
      <c r="D54" s="274">
        <v>45448</v>
      </c>
      <c r="E54" s="280">
        <v>3102</v>
      </c>
      <c r="F54" s="276" t="s">
        <v>200</v>
      </c>
      <c r="G54" s="277">
        <v>265</v>
      </c>
      <c r="H54" s="278">
        <v>3170969</v>
      </c>
      <c r="I54" s="272"/>
    </row>
    <row r="55" spans="1:9" s="91" customFormat="1" x14ac:dyDescent="0.3">
      <c r="A55" s="91">
        <v>48</v>
      </c>
      <c r="B55" s="272" t="s">
        <v>373</v>
      </c>
      <c r="C55" s="273" t="s">
        <v>374</v>
      </c>
      <c r="D55" s="274">
        <v>45448</v>
      </c>
      <c r="E55" s="275">
        <v>2493</v>
      </c>
      <c r="F55" s="276" t="s">
        <v>370</v>
      </c>
      <c r="G55" s="277" t="s">
        <v>467</v>
      </c>
      <c r="H55" s="278">
        <v>3170969</v>
      </c>
      <c r="I55" s="272" t="s">
        <v>467</v>
      </c>
    </row>
    <row r="56" spans="1:9" s="91" customFormat="1" x14ac:dyDescent="0.3">
      <c r="A56" s="91">
        <v>49</v>
      </c>
      <c r="B56" s="272" t="s">
        <v>468</v>
      </c>
      <c r="C56" s="273" t="s">
        <v>469</v>
      </c>
      <c r="D56" s="274">
        <v>45449</v>
      </c>
      <c r="E56" s="275">
        <v>75379</v>
      </c>
      <c r="F56" s="276" t="s">
        <v>200</v>
      </c>
      <c r="G56" s="277" t="s">
        <v>470</v>
      </c>
      <c r="H56" s="278">
        <v>3170969</v>
      </c>
      <c r="I56" s="272"/>
    </row>
    <row r="57" spans="1:9" s="91" customFormat="1" x14ac:dyDescent="0.3">
      <c r="A57" s="91">
        <v>50</v>
      </c>
      <c r="B57" s="273" t="s">
        <v>471</v>
      </c>
      <c r="C57" s="273" t="s">
        <v>345</v>
      </c>
      <c r="D57" s="274">
        <v>45449</v>
      </c>
      <c r="E57" s="275">
        <v>6000</v>
      </c>
      <c r="F57" s="276" t="s">
        <v>200</v>
      </c>
      <c r="G57" s="277">
        <v>279</v>
      </c>
      <c r="H57" s="278">
        <v>3170969</v>
      </c>
      <c r="I57" s="272"/>
    </row>
    <row r="58" spans="1:9" s="91" customFormat="1" x14ac:dyDescent="0.3">
      <c r="A58" s="91">
        <v>51</v>
      </c>
      <c r="B58" s="273" t="s">
        <v>472</v>
      </c>
      <c r="C58" s="273" t="s">
        <v>473</v>
      </c>
      <c r="D58" s="274">
        <v>45449</v>
      </c>
      <c r="E58" s="275">
        <v>1800</v>
      </c>
      <c r="F58" s="276" t="s">
        <v>200</v>
      </c>
      <c r="G58" s="277">
        <v>280</v>
      </c>
      <c r="H58" s="278">
        <v>3170969</v>
      </c>
      <c r="I58" s="272"/>
    </row>
    <row r="59" spans="1:9" s="91" customFormat="1" x14ac:dyDescent="0.3">
      <c r="A59" s="91">
        <v>52</v>
      </c>
      <c r="B59" s="273" t="s">
        <v>306</v>
      </c>
      <c r="C59" s="273" t="s">
        <v>307</v>
      </c>
      <c r="D59" s="274">
        <v>45449</v>
      </c>
      <c r="E59" s="275">
        <v>13.92</v>
      </c>
      <c r="F59" s="276" t="s">
        <v>308</v>
      </c>
      <c r="G59" s="277"/>
      <c r="H59" s="278">
        <v>3170969</v>
      </c>
      <c r="I59" s="272"/>
    </row>
    <row r="60" spans="1:9" s="91" customFormat="1" x14ac:dyDescent="0.3">
      <c r="A60" s="91">
        <v>53</v>
      </c>
      <c r="B60" s="273" t="s">
        <v>474</v>
      </c>
      <c r="C60" s="273" t="s">
        <v>475</v>
      </c>
      <c r="D60" s="274">
        <v>45449</v>
      </c>
      <c r="E60" s="275">
        <v>2262</v>
      </c>
      <c r="F60" s="276" t="s">
        <v>200</v>
      </c>
      <c r="G60" s="277">
        <v>281</v>
      </c>
      <c r="H60" s="278">
        <v>3170969</v>
      </c>
      <c r="I60" s="272"/>
    </row>
    <row r="61" spans="1:9" s="91" customFormat="1" x14ac:dyDescent="0.3">
      <c r="A61" s="91">
        <v>54</v>
      </c>
      <c r="B61" s="273" t="s">
        <v>306</v>
      </c>
      <c r="C61" s="273" t="s">
        <v>307</v>
      </c>
      <c r="D61" s="274">
        <v>45449</v>
      </c>
      <c r="E61" s="275">
        <v>3.48</v>
      </c>
      <c r="F61" s="276" t="s">
        <v>308</v>
      </c>
      <c r="G61" s="277"/>
      <c r="H61" s="278">
        <v>3170969</v>
      </c>
      <c r="I61" s="272"/>
    </row>
    <row r="62" spans="1:9" ht="27.6" x14ac:dyDescent="0.45">
      <c r="C62" s="42" t="s">
        <v>328</v>
      </c>
      <c r="D62" s="267" t="s">
        <v>285</v>
      </c>
      <c r="E62" s="268">
        <f>SUM(E8:E61)</f>
        <v>365248.75000000006</v>
      </c>
      <c r="H62" s="270"/>
      <c r="I62" s="271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E2F84-B350-494F-B2C5-C4ADD045A528}">
  <dimension ref="A3:IV70"/>
  <sheetViews>
    <sheetView topLeftCell="A19" zoomScale="83" zoomScaleNormal="83" workbookViewId="0">
      <selection activeCell="B49" sqref="B49"/>
    </sheetView>
  </sheetViews>
  <sheetFormatPr baseColWidth="10" defaultRowHeight="14.4" x14ac:dyDescent="0.3"/>
  <cols>
    <col min="1" max="1" width="3" style="189" bestFit="1" customWidth="1"/>
    <col min="2" max="2" width="90.33203125" style="189" customWidth="1"/>
    <col min="3" max="3" width="68.6640625" style="189" bestFit="1" customWidth="1"/>
    <col min="4" max="4" width="15" style="189" bestFit="1" customWidth="1"/>
    <col min="5" max="5" width="27.5546875" style="189" customWidth="1"/>
    <col min="6" max="6" width="16.44140625" style="189" bestFit="1" customWidth="1"/>
    <col min="7" max="7" width="12.5546875" style="189" bestFit="1" customWidth="1"/>
    <col min="8" max="8" width="29.33203125" style="189" bestFit="1" customWidth="1"/>
    <col min="9" max="9" width="50.33203125" style="189" bestFit="1" customWidth="1"/>
    <col min="10" max="256" width="11.5546875" style="189"/>
    <col min="257" max="257" width="3" style="189" bestFit="1" customWidth="1"/>
    <col min="258" max="258" width="90.33203125" style="189" customWidth="1"/>
    <col min="259" max="259" width="68.6640625" style="189" bestFit="1" customWidth="1"/>
    <col min="260" max="260" width="15" style="189" bestFit="1" customWidth="1"/>
    <col min="261" max="261" width="27.5546875" style="189" customWidth="1"/>
    <col min="262" max="262" width="16.44140625" style="189" bestFit="1" customWidth="1"/>
    <col min="263" max="263" width="12.5546875" style="189" bestFit="1" customWidth="1"/>
    <col min="264" max="264" width="29.33203125" style="189" bestFit="1" customWidth="1"/>
    <col min="265" max="265" width="50.33203125" style="189" bestFit="1" customWidth="1"/>
    <col min="266" max="512" width="11.5546875" style="189"/>
    <col min="513" max="513" width="3" style="189" bestFit="1" customWidth="1"/>
    <col min="514" max="514" width="90.33203125" style="189" customWidth="1"/>
    <col min="515" max="515" width="68.6640625" style="189" bestFit="1" customWidth="1"/>
    <col min="516" max="516" width="15" style="189" bestFit="1" customWidth="1"/>
    <col min="517" max="517" width="27.5546875" style="189" customWidth="1"/>
    <col min="518" max="518" width="16.44140625" style="189" bestFit="1" customWidth="1"/>
    <col min="519" max="519" width="12.5546875" style="189" bestFit="1" customWidth="1"/>
    <col min="520" max="520" width="29.33203125" style="189" bestFit="1" customWidth="1"/>
    <col min="521" max="521" width="50.33203125" style="189" bestFit="1" customWidth="1"/>
    <col min="522" max="768" width="11.5546875" style="189"/>
    <col min="769" max="769" width="3" style="189" bestFit="1" customWidth="1"/>
    <col min="770" max="770" width="90.33203125" style="189" customWidth="1"/>
    <col min="771" max="771" width="68.6640625" style="189" bestFit="1" customWidth="1"/>
    <col min="772" max="772" width="15" style="189" bestFit="1" customWidth="1"/>
    <col min="773" max="773" width="27.5546875" style="189" customWidth="1"/>
    <col min="774" max="774" width="16.44140625" style="189" bestFit="1" customWidth="1"/>
    <col min="775" max="775" width="12.5546875" style="189" bestFit="1" customWidth="1"/>
    <col min="776" max="776" width="29.33203125" style="189" bestFit="1" customWidth="1"/>
    <col min="777" max="777" width="50.33203125" style="189" bestFit="1" customWidth="1"/>
    <col min="778" max="1024" width="11.5546875" style="189"/>
    <col min="1025" max="1025" width="3" style="189" bestFit="1" customWidth="1"/>
    <col min="1026" max="1026" width="90.33203125" style="189" customWidth="1"/>
    <col min="1027" max="1027" width="68.6640625" style="189" bestFit="1" customWidth="1"/>
    <col min="1028" max="1028" width="15" style="189" bestFit="1" customWidth="1"/>
    <col min="1029" max="1029" width="27.5546875" style="189" customWidth="1"/>
    <col min="1030" max="1030" width="16.44140625" style="189" bestFit="1" customWidth="1"/>
    <col min="1031" max="1031" width="12.5546875" style="189" bestFit="1" customWidth="1"/>
    <col min="1032" max="1032" width="29.33203125" style="189" bestFit="1" customWidth="1"/>
    <col min="1033" max="1033" width="50.33203125" style="189" bestFit="1" customWidth="1"/>
    <col min="1034" max="1280" width="11.5546875" style="189"/>
    <col min="1281" max="1281" width="3" style="189" bestFit="1" customWidth="1"/>
    <col min="1282" max="1282" width="90.33203125" style="189" customWidth="1"/>
    <col min="1283" max="1283" width="68.6640625" style="189" bestFit="1" customWidth="1"/>
    <col min="1284" max="1284" width="15" style="189" bestFit="1" customWidth="1"/>
    <col min="1285" max="1285" width="27.5546875" style="189" customWidth="1"/>
    <col min="1286" max="1286" width="16.44140625" style="189" bestFit="1" customWidth="1"/>
    <col min="1287" max="1287" width="12.5546875" style="189" bestFit="1" customWidth="1"/>
    <col min="1288" max="1288" width="29.33203125" style="189" bestFit="1" customWidth="1"/>
    <col min="1289" max="1289" width="50.33203125" style="189" bestFit="1" customWidth="1"/>
    <col min="1290" max="1536" width="11.5546875" style="189"/>
    <col min="1537" max="1537" width="3" style="189" bestFit="1" customWidth="1"/>
    <col min="1538" max="1538" width="90.33203125" style="189" customWidth="1"/>
    <col min="1539" max="1539" width="68.6640625" style="189" bestFit="1" customWidth="1"/>
    <col min="1540" max="1540" width="15" style="189" bestFit="1" customWidth="1"/>
    <col min="1541" max="1541" width="27.5546875" style="189" customWidth="1"/>
    <col min="1542" max="1542" width="16.44140625" style="189" bestFit="1" customWidth="1"/>
    <col min="1543" max="1543" width="12.5546875" style="189" bestFit="1" customWidth="1"/>
    <col min="1544" max="1544" width="29.33203125" style="189" bestFit="1" customWidth="1"/>
    <col min="1545" max="1545" width="50.33203125" style="189" bestFit="1" customWidth="1"/>
    <col min="1546" max="1792" width="11.5546875" style="189"/>
    <col min="1793" max="1793" width="3" style="189" bestFit="1" customWidth="1"/>
    <col min="1794" max="1794" width="90.33203125" style="189" customWidth="1"/>
    <col min="1795" max="1795" width="68.6640625" style="189" bestFit="1" customWidth="1"/>
    <col min="1796" max="1796" width="15" style="189" bestFit="1" customWidth="1"/>
    <col min="1797" max="1797" width="27.5546875" style="189" customWidth="1"/>
    <col min="1798" max="1798" width="16.44140625" style="189" bestFit="1" customWidth="1"/>
    <col min="1799" max="1799" width="12.5546875" style="189" bestFit="1" customWidth="1"/>
    <col min="1800" max="1800" width="29.33203125" style="189" bestFit="1" customWidth="1"/>
    <col min="1801" max="1801" width="50.33203125" style="189" bestFit="1" customWidth="1"/>
    <col min="1802" max="2048" width="11.5546875" style="189"/>
    <col min="2049" max="2049" width="3" style="189" bestFit="1" customWidth="1"/>
    <col min="2050" max="2050" width="90.33203125" style="189" customWidth="1"/>
    <col min="2051" max="2051" width="68.6640625" style="189" bestFit="1" customWidth="1"/>
    <col min="2052" max="2052" width="15" style="189" bestFit="1" customWidth="1"/>
    <col min="2053" max="2053" width="27.5546875" style="189" customWidth="1"/>
    <col min="2054" max="2054" width="16.44140625" style="189" bestFit="1" customWidth="1"/>
    <col min="2055" max="2055" width="12.5546875" style="189" bestFit="1" customWidth="1"/>
    <col min="2056" max="2056" width="29.33203125" style="189" bestFit="1" customWidth="1"/>
    <col min="2057" max="2057" width="50.33203125" style="189" bestFit="1" customWidth="1"/>
    <col min="2058" max="2304" width="11.5546875" style="189"/>
    <col min="2305" max="2305" width="3" style="189" bestFit="1" customWidth="1"/>
    <col min="2306" max="2306" width="90.33203125" style="189" customWidth="1"/>
    <col min="2307" max="2307" width="68.6640625" style="189" bestFit="1" customWidth="1"/>
    <col min="2308" max="2308" width="15" style="189" bestFit="1" customWidth="1"/>
    <col min="2309" max="2309" width="27.5546875" style="189" customWidth="1"/>
    <col min="2310" max="2310" width="16.44140625" style="189" bestFit="1" customWidth="1"/>
    <col min="2311" max="2311" width="12.5546875" style="189" bestFit="1" customWidth="1"/>
    <col min="2312" max="2312" width="29.33203125" style="189" bestFit="1" customWidth="1"/>
    <col min="2313" max="2313" width="50.33203125" style="189" bestFit="1" customWidth="1"/>
    <col min="2314" max="2560" width="11.5546875" style="189"/>
    <col min="2561" max="2561" width="3" style="189" bestFit="1" customWidth="1"/>
    <col min="2562" max="2562" width="90.33203125" style="189" customWidth="1"/>
    <col min="2563" max="2563" width="68.6640625" style="189" bestFit="1" customWidth="1"/>
    <col min="2564" max="2564" width="15" style="189" bestFit="1" customWidth="1"/>
    <col min="2565" max="2565" width="27.5546875" style="189" customWidth="1"/>
    <col min="2566" max="2566" width="16.44140625" style="189" bestFit="1" customWidth="1"/>
    <col min="2567" max="2567" width="12.5546875" style="189" bestFit="1" customWidth="1"/>
    <col min="2568" max="2568" width="29.33203125" style="189" bestFit="1" customWidth="1"/>
    <col min="2569" max="2569" width="50.33203125" style="189" bestFit="1" customWidth="1"/>
    <col min="2570" max="2816" width="11.5546875" style="189"/>
    <col min="2817" max="2817" width="3" style="189" bestFit="1" customWidth="1"/>
    <col min="2818" max="2818" width="90.33203125" style="189" customWidth="1"/>
    <col min="2819" max="2819" width="68.6640625" style="189" bestFit="1" customWidth="1"/>
    <col min="2820" max="2820" width="15" style="189" bestFit="1" customWidth="1"/>
    <col min="2821" max="2821" width="27.5546875" style="189" customWidth="1"/>
    <col min="2822" max="2822" width="16.44140625" style="189" bestFit="1" customWidth="1"/>
    <col min="2823" max="2823" width="12.5546875" style="189" bestFit="1" customWidth="1"/>
    <col min="2824" max="2824" width="29.33203125" style="189" bestFit="1" customWidth="1"/>
    <col min="2825" max="2825" width="50.33203125" style="189" bestFit="1" customWidth="1"/>
    <col min="2826" max="3072" width="11.5546875" style="189"/>
    <col min="3073" max="3073" width="3" style="189" bestFit="1" customWidth="1"/>
    <col min="3074" max="3074" width="90.33203125" style="189" customWidth="1"/>
    <col min="3075" max="3075" width="68.6640625" style="189" bestFit="1" customWidth="1"/>
    <col min="3076" max="3076" width="15" style="189" bestFit="1" customWidth="1"/>
    <col min="3077" max="3077" width="27.5546875" style="189" customWidth="1"/>
    <col min="3078" max="3078" width="16.44140625" style="189" bestFit="1" customWidth="1"/>
    <col min="3079" max="3079" width="12.5546875" style="189" bestFit="1" customWidth="1"/>
    <col min="3080" max="3080" width="29.33203125" style="189" bestFit="1" customWidth="1"/>
    <col min="3081" max="3081" width="50.33203125" style="189" bestFit="1" customWidth="1"/>
    <col min="3082" max="3328" width="11.5546875" style="189"/>
    <col min="3329" max="3329" width="3" style="189" bestFit="1" customWidth="1"/>
    <col min="3330" max="3330" width="90.33203125" style="189" customWidth="1"/>
    <col min="3331" max="3331" width="68.6640625" style="189" bestFit="1" customWidth="1"/>
    <col min="3332" max="3332" width="15" style="189" bestFit="1" customWidth="1"/>
    <col min="3333" max="3333" width="27.5546875" style="189" customWidth="1"/>
    <col min="3334" max="3334" width="16.44140625" style="189" bestFit="1" customWidth="1"/>
    <col min="3335" max="3335" width="12.5546875" style="189" bestFit="1" customWidth="1"/>
    <col min="3336" max="3336" width="29.33203125" style="189" bestFit="1" customWidth="1"/>
    <col min="3337" max="3337" width="50.33203125" style="189" bestFit="1" customWidth="1"/>
    <col min="3338" max="3584" width="11.5546875" style="189"/>
    <col min="3585" max="3585" width="3" style="189" bestFit="1" customWidth="1"/>
    <col min="3586" max="3586" width="90.33203125" style="189" customWidth="1"/>
    <col min="3587" max="3587" width="68.6640625" style="189" bestFit="1" customWidth="1"/>
    <col min="3588" max="3588" width="15" style="189" bestFit="1" customWidth="1"/>
    <col min="3589" max="3589" width="27.5546875" style="189" customWidth="1"/>
    <col min="3590" max="3590" width="16.44140625" style="189" bestFit="1" customWidth="1"/>
    <col min="3591" max="3591" width="12.5546875" style="189" bestFit="1" customWidth="1"/>
    <col min="3592" max="3592" width="29.33203125" style="189" bestFit="1" customWidth="1"/>
    <col min="3593" max="3593" width="50.33203125" style="189" bestFit="1" customWidth="1"/>
    <col min="3594" max="3840" width="11.5546875" style="189"/>
    <col min="3841" max="3841" width="3" style="189" bestFit="1" customWidth="1"/>
    <col min="3842" max="3842" width="90.33203125" style="189" customWidth="1"/>
    <col min="3843" max="3843" width="68.6640625" style="189" bestFit="1" customWidth="1"/>
    <col min="3844" max="3844" width="15" style="189" bestFit="1" customWidth="1"/>
    <col min="3845" max="3845" width="27.5546875" style="189" customWidth="1"/>
    <col min="3846" max="3846" width="16.44140625" style="189" bestFit="1" customWidth="1"/>
    <col min="3847" max="3847" width="12.5546875" style="189" bestFit="1" customWidth="1"/>
    <col min="3848" max="3848" width="29.33203125" style="189" bestFit="1" customWidth="1"/>
    <col min="3849" max="3849" width="50.33203125" style="189" bestFit="1" customWidth="1"/>
    <col min="3850" max="4096" width="11.5546875" style="189"/>
    <col min="4097" max="4097" width="3" style="189" bestFit="1" customWidth="1"/>
    <col min="4098" max="4098" width="90.33203125" style="189" customWidth="1"/>
    <col min="4099" max="4099" width="68.6640625" style="189" bestFit="1" customWidth="1"/>
    <col min="4100" max="4100" width="15" style="189" bestFit="1" customWidth="1"/>
    <col min="4101" max="4101" width="27.5546875" style="189" customWidth="1"/>
    <col min="4102" max="4102" width="16.44140625" style="189" bestFit="1" customWidth="1"/>
    <col min="4103" max="4103" width="12.5546875" style="189" bestFit="1" customWidth="1"/>
    <col min="4104" max="4104" width="29.33203125" style="189" bestFit="1" customWidth="1"/>
    <col min="4105" max="4105" width="50.33203125" style="189" bestFit="1" customWidth="1"/>
    <col min="4106" max="4352" width="11.5546875" style="189"/>
    <col min="4353" max="4353" width="3" style="189" bestFit="1" customWidth="1"/>
    <col min="4354" max="4354" width="90.33203125" style="189" customWidth="1"/>
    <col min="4355" max="4355" width="68.6640625" style="189" bestFit="1" customWidth="1"/>
    <col min="4356" max="4356" width="15" style="189" bestFit="1" customWidth="1"/>
    <col min="4357" max="4357" width="27.5546875" style="189" customWidth="1"/>
    <col min="4358" max="4358" width="16.44140625" style="189" bestFit="1" customWidth="1"/>
    <col min="4359" max="4359" width="12.5546875" style="189" bestFit="1" customWidth="1"/>
    <col min="4360" max="4360" width="29.33203125" style="189" bestFit="1" customWidth="1"/>
    <col min="4361" max="4361" width="50.33203125" style="189" bestFit="1" customWidth="1"/>
    <col min="4362" max="4608" width="11.5546875" style="189"/>
    <col min="4609" max="4609" width="3" style="189" bestFit="1" customWidth="1"/>
    <col min="4610" max="4610" width="90.33203125" style="189" customWidth="1"/>
    <col min="4611" max="4611" width="68.6640625" style="189" bestFit="1" customWidth="1"/>
    <col min="4612" max="4612" width="15" style="189" bestFit="1" customWidth="1"/>
    <col min="4613" max="4613" width="27.5546875" style="189" customWidth="1"/>
    <col min="4614" max="4614" width="16.44140625" style="189" bestFit="1" customWidth="1"/>
    <col min="4615" max="4615" width="12.5546875" style="189" bestFit="1" customWidth="1"/>
    <col min="4616" max="4616" width="29.33203125" style="189" bestFit="1" customWidth="1"/>
    <col min="4617" max="4617" width="50.33203125" style="189" bestFit="1" customWidth="1"/>
    <col min="4618" max="4864" width="11.5546875" style="189"/>
    <col min="4865" max="4865" width="3" style="189" bestFit="1" customWidth="1"/>
    <col min="4866" max="4866" width="90.33203125" style="189" customWidth="1"/>
    <col min="4867" max="4867" width="68.6640625" style="189" bestFit="1" customWidth="1"/>
    <col min="4868" max="4868" width="15" style="189" bestFit="1" customWidth="1"/>
    <col min="4869" max="4869" width="27.5546875" style="189" customWidth="1"/>
    <col min="4870" max="4870" width="16.44140625" style="189" bestFit="1" customWidth="1"/>
    <col min="4871" max="4871" width="12.5546875" style="189" bestFit="1" customWidth="1"/>
    <col min="4872" max="4872" width="29.33203125" style="189" bestFit="1" customWidth="1"/>
    <col min="4873" max="4873" width="50.33203125" style="189" bestFit="1" customWidth="1"/>
    <col min="4874" max="5120" width="11.5546875" style="189"/>
    <col min="5121" max="5121" width="3" style="189" bestFit="1" customWidth="1"/>
    <col min="5122" max="5122" width="90.33203125" style="189" customWidth="1"/>
    <col min="5123" max="5123" width="68.6640625" style="189" bestFit="1" customWidth="1"/>
    <col min="5124" max="5124" width="15" style="189" bestFit="1" customWidth="1"/>
    <col min="5125" max="5125" width="27.5546875" style="189" customWidth="1"/>
    <col min="5126" max="5126" width="16.44140625" style="189" bestFit="1" customWidth="1"/>
    <col min="5127" max="5127" width="12.5546875" style="189" bestFit="1" customWidth="1"/>
    <col min="5128" max="5128" width="29.33203125" style="189" bestFit="1" customWidth="1"/>
    <col min="5129" max="5129" width="50.33203125" style="189" bestFit="1" customWidth="1"/>
    <col min="5130" max="5376" width="11.5546875" style="189"/>
    <col min="5377" max="5377" width="3" style="189" bestFit="1" customWidth="1"/>
    <col min="5378" max="5378" width="90.33203125" style="189" customWidth="1"/>
    <col min="5379" max="5379" width="68.6640625" style="189" bestFit="1" customWidth="1"/>
    <col min="5380" max="5380" width="15" style="189" bestFit="1" customWidth="1"/>
    <col min="5381" max="5381" width="27.5546875" style="189" customWidth="1"/>
    <col min="5382" max="5382" width="16.44140625" style="189" bestFit="1" customWidth="1"/>
    <col min="5383" max="5383" width="12.5546875" style="189" bestFit="1" customWidth="1"/>
    <col min="5384" max="5384" width="29.33203125" style="189" bestFit="1" customWidth="1"/>
    <col min="5385" max="5385" width="50.33203125" style="189" bestFit="1" customWidth="1"/>
    <col min="5386" max="5632" width="11.5546875" style="189"/>
    <col min="5633" max="5633" width="3" style="189" bestFit="1" customWidth="1"/>
    <col min="5634" max="5634" width="90.33203125" style="189" customWidth="1"/>
    <col min="5635" max="5635" width="68.6640625" style="189" bestFit="1" customWidth="1"/>
    <col min="5636" max="5636" width="15" style="189" bestFit="1" customWidth="1"/>
    <col min="5637" max="5637" width="27.5546875" style="189" customWidth="1"/>
    <col min="5638" max="5638" width="16.44140625" style="189" bestFit="1" customWidth="1"/>
    <col min="5639" max="5639" width="12.5546875" style="189" bestFit="1" customWidth="1"/>
    <col min="5640" max="5640" width="29.33203125" style="189" bestFit="1" customWidth="1"/>
    <col min="5641" max="5641" width="50.33203125" style="189" bestFit="1" customWidth="1"/>
    <col min="5642" max="5888" width="11.5546875" style="189"/>
    <col min="5889" max="5889" width="3" style="189" bestFit="1" customWidth="1"/>
    <col min="5890" max="5890" width="90.33203125" style="189" customWidth="1"/>
    <col min="5891" max="5891" width="68.6640625" style="189" bestFit="1" customWidth="1"/>
    <col min="5892" max="5892" width="15" style="189" bestFit="1" customWidth="1"/>
    <col min="5893" max="5893" width="27.5546875" style="189" customWidth="1"/>
    <col min="5894" max="5894" width="16.44140625" style="189" bestFit="1" customWidth="1"/>
    <col min="5895" max="5895" width="12.5546875" style="189" bestFit="1" customWidth="1"/>
    <col min="5896" max="5896" width="29.33203125" style="189" bestFit="1" customWidth="1"/>
    <col min="5897" max="5897" width="50.33203125" style="189" bestFit="1" customWidth="1"/>
    <col min="5898" max="6144" width="11.5546875" style="189"/>
    <col min="6145" max="6145" width="3" style="189" bestFit="1" customWidth="1"/>
    <col min="6146" max="6146" width="90.33203125" style="189" customWidth="1"/>
    <col min="6147" max="6147" width="68.6640625" style="189" bestFit="1" customWidth="1"/>
    <col min="6148" max="6148" width="15" style="189" bestFit="1" customWidth="1"/>
    <col min="6149" max="6149" width="27.5546875" style="189" customWidth="1"/>
    <col min="6150" max="6150" width="16.44140625" style="189" bestFit="1" customWidth="1"/>
    <col min="6151" max="6151" width="12.5546875" style="189" bestFit="1" customWidth="1"/>
    <col min="6152" max="6152" width="29.33203125" style="189" bestFit="1" customWidth="1"/>
    <col min="6153" max="6153" width="50.33203125" style="189" bestFit="1" customWidth="1"/>
    <col min="6154" max="6400" width="11.5546875" style="189"/>
    <col min="6401" max="6401" width="3" style="189" bestFit="1" customWidth="1"/>
    <col min="6402" max="6402" width="90.33203125" style="189" customWidth="1"/>
    <col min="6403" max="6403" width="68.6640625" style="189" bestFit="1" customWidth="1"/>
    <col min="6404" max="6404" width="15" style="189" bestFit="1" customWidth="1"/>
    <col min="6405" max="6405" width="27.5546875" style="189" customWidth="1"/>
    <col min="6406" max="6406" width="16.44140625" style="189" bestFit="1" customWidth="1"/>
    <col min="6407" max="6407" width="12.5546875" style="189" bestFit="1" customWidth="1"/>
    <col min="6408" max="6408" width="29.33203125" style="189" bestFit="1" customWidth="1"/>
    <col min="6409" max="6409" width="50.33203125" style="189" bestFit="1" customWidth="1"/>
    <col min="6410" max="6656" width="11.5546875" style="189"/>
    <col min="6657" max="6657" width="3" style="189" bestFit="1" customWidth="1"/>
    <col min="6658" max="6658" width="90.33203125" style="189" customWidth="1"/>
    <col min="6659" max="6659" width="68.6640625" style="189" bestFit="1" customWidth="1"/>
    <col min="6660" max="6660" width="15" style="189" bestFit="1" customWidth="1"/>
    <col min="6661" max="6661" width="27.5546875" style="189" customWidth="1"/>
    <col min="6662" max="6662" width="16.44140625" style="189" bestFit="1" customWidth="1"/>
    <col min="6663" max="6663" width="12.5546875" style="189" bestFit="1" customWidth="1"/>
    <col min="6664" max="6664" width="29.33203125" style="189" bestFit="1" customWidth="1"/>
    <col min="6665" max="6665" width="50.33203125" style="189" bestFit="1" customWidth="1"/>
    <col min="6666" max="6912" width="11.5546875" style="189"/>
    <col min="6913" max="6913" width="3" style="189" bestFit="1" customWidth="1"/>
    <col min="6914" max="6914" width="90.33203125" style="189" customWidth="1"/>
    <col min="6915" max="6915" width="68.6640625" style="189" bestFit="1" customWidth="1"/>
    <col min="6916" max="6916" width="15" style="189" bestFit="1" customWidth="1"/>
    <col min="6917" max="6917" width="27.5546875" style="189" customWidth="1"/>
    <col min="6918" max="6918" width="16.44140625" style="189" bestFit="1" customWidth="1"/>
    <col min="6919" max="6919" width="12.5546875" style="189" bestFit="1" customWidth="1"/>
    <col min="6920" max="6920" width="29.33203125" style="189" bestFit="1" customWidth="1"/>
    <col min="6921" max="6921" width="50.33203125" style="189" bestFit="1" customWidth="1"/>
    <col min="6922" max="7168" width="11.5546875" style="189"/>
    <col min="7169" max="7169" width="3" style="189" bestFit="1" customWidth="1"/>
    <col min="7170" max="7170" width="90.33203125" style="189" customWidth="1"/>
    <col min="7171" max="7171" width="68.6640625" style="189" bestFit="1" customWidth="1"/>
    <col min="7172" max="7172" width="15" style="189" bestFit="1" customWidth="1"/>
    <col min="7173" max="7173" width="27.5546875" style="189" customWidth="1"/>
    <col min="7174" max="7174" width="16.44140625" style="189" bestFit="1" customWidth="1"/>
    <col min="7175" max="7175" width="12.5546875" style="189" bestFit="1" customWidth="1"/>
    <col min="7176" max="7176" width="29.33203125" style="189" bestFit="1" customWidth="1"/>
    <col min="7177" max="7177" width="50.33203125" style="189" bestFit="1" customWidth="1"/>
    <col min="7178" max="7424" width="11.5546875" style="189"/>
    <col min="7425" max="7425" width="3" style="189" bestFit="1" customWidth="1"/>
    <col min="7426" max="7426" width="90.33203125" style="189" customWidth="1"/>
    <col min="7427" max="7427" width="68.6640625" style="189" bestFit="1" customWidth="1"/>
    <col min="7428" max="7428" width="15" style="189" bestFit="1" customWidth="1"/>
    <col min="7429" max="7429" width="27.5546875" style="189" customWidth="1"/>
    <col min="7430" max="7430" width="16.44140625" style="189" bestFit="1" customWidth="1"/>
    <col min="7431" max="7431" width="12.5546875" style="189" bestFit="1" customWidth="1"/>
    <col min="7432" max="7432" width="29.33203125" style="189" bestFit="1" customWidth="1"/>
    <col min="7433" max="7433" width="50.33203125" style="189" bestFit="1" customWidth="1"/>
    <col min="7434" max="7680" width="11.5546875" style="189"/>
    <col min="7681" max="7681" width="3" style="189" bestFit="1" customWidth="1"/>
    <col min="7682" max="7682" width="90.33203125" style="189" customWidth="1"/>
    <col min="7683" max="7683" width="68.6640625" style="189" bestFit="1" customWidth="1"/>
    <col min="7684" max="7684" width="15" style="189" bestFit="1" customWidth="1"/>
    <col min="7685" max="7685" width="27.5546875" style="189" customWidth="1"/>
    <col min="7686" max="7686" width="16.44140625" style="189" bestFit="1" customWidth="1"/>
    <col min="7687" max="7687" width="12.5546875" style="189" bestFit="1" customWidth="1"/>
    <col min="7688" max="7688" width="29.33203125" style="189" bestFit="1" customWidth="1"/>
    <col min="7689" max="7689" width="50.33203125" style="189" bestFit="1" customWidth="1"/>
    <col min="7690" max="7936" width="11.5546875" style="189"/>
    <col min="7937" max="7937" width="3" style="189" bestFit="1" customWidth="1"/>
    <col min="7938" max="7938" width="90.33203125" style="189" customWidth="1"/>
    <col min="7939" max="7939" width="68.6640625" style="189" bestFit="1" customWidth="1"/>
    <col min="7940" max="7940" width="15" style="189" bestFit="1" customWidth="1"/>
    <col min="7941" max="7941" width="27.5546875" style="189" customWidth="1"/>
    <col min="7942" max="7942" width="16.44140625" style="189" bestFit="1" customWidth="1"/>
    <col min="7943" max="7943" width="12.5546875" style="189" bestFit="1" customWidth="1"/>
    <col min="7944" max="7944" width="29.33203125" style="189" bestFit="1" customWidth="1"/>
    <col min="7945" max="7945" width="50.33203125" style="189" bestFit="1" customWidth="1"/>
    <col min="7946" max="8192" width="11.5546875" style="189"/>
    <col min="8193" max="8193" width="3" style="189" bestFit="1" customWidth="1"/>
    <col min="8194" max="8194" width="90.33203125" style="189" customWidth="1"/>
    <col min="8195" max="8195" width="68.6640625" style="189" bestFit="1" customWidth="1"/>
    <col min="8196" max="8196" width="15" style="189" bestFit="1" customWidth="1"/>
    <col min="8197" max="8197" width="27.5546875" style="189" customWidth="1"/>
    <col min="8198" max="8198" width="16.44140625" style="189" bestFit="1" customWidth="1"/>
    <col min="8199" max="8199" width="12.5546875" style="189" bestFit="1" customWidth="1"/>
    <col min="8200" max="8200" width="29.33203125" style="189" bestFit="1" customWidth="1"/>
    <col min="8201" max="8201" width="50.33203125" style="189" bestFit="1" customWidth="1"/>
    <col min="8202" max="8448" width="11.5546875" style="189"/>
    <col min="8449" max="8449" width="3" style="189" bestFit="1" customWidth="1"/>
    <col min="8450" max="8450" width="90.33203125" style="189" customWidth="1"/>
    <col min="8451" max="8451" width="68.6640625" style="189" bestFit="1" customWidth="1"/>
    <col min="8452" max="8452" width="15" style="189" bestFit="1" customWidth="1"/>
    <col min="8453" max="8453" width="27.5546875" style="189" customWidth="1"/>
    <col min="8454" max="8454" width="16.44140625" style="189" bestFit="1" customWidth="1"/>
    <col min="8455" max="8455" width="12.5546875" style="189" bestFit="1" customWidth="1"/>
    <col min="8456" max="8456" width="29.33203125" style="189" bestFit="1" customWidth="1"/>
    <col min="8457" max="8457" width="50.33203125" style="189" bestFit="1" customWidth="1"/>
    <col min="8458" max="8704" width="11.5546875" style="189"/>
    <col min="8705" max="8705" width="3" style="189" bestFit="1" customWidth="1"/>
    <col min="8706" max="8706" width="90.33203125" style="189" customWidth="1"/>
    <col min="8707" max="8707" width="68.6640625" style="189" bestFit="1" customWidth="1"/>
    <col min="8708" max="8708" width="15" style="189" bestFit="1" customWidth="1"/>
    <col min="8709" max="8709" width="27.5546875" style="189" customWidth="1"/>
    <col min="8710" max="8710" width="16.44140625" style="189" bestFit="1" customWidth="1"/>
    <col min="8711" max="8711" width="12.5546875" style="189" bestFit="1" customWidth="1"/>
    <col min="8712" max="8712" width="29.33203125" style="189" bestFit="1" customWidth="1"/>
    <col min="8713" max="8713" width="50.33203125" style="189" bestFit="1" customWidth="1"/>
    <col min="8714" max="8960" width="11.5546875" style="189"/>
    <col min="8961" max="8961" width="3" style="189" bestFit="1" customWidth="1"/>
    <col min="8962" max="8962" width="90.33203125" style="189" customWidth="1"/>
    <col min="8963" max="8963" width="68.6640625" style="189" bestFit="1" customWidth="1"/>
    <col min="8964" max="8964" width="15" style="189" bestFit="1" customWidth="1"/>
    <col min="8965" max="8965" width="27.5546875" style="189" customWidth="1"/>
    <col min="8966" max="8966" width="16.44140625" style="189" bestFit="1" customWidth="1"/>
    <col min="8967" max="8967" width="12.5546875" style="189" bestFit="1" customWidth="1"/>
    <col min="8968" max="8968" width="29.33203125" style="189" bestFit="1" customWidth="1"/>
    <col min="8969" max="8969" width="50.33203125" style="189" bestFit="1" customWidth="1"/>
    <col min="8970" max="9216" width="11.5546875" style="189"/>
    <col min="9217" max="9217" width="3" style="189" bestFit="1" customWidth="1"/>
    <col min="9218" max="9218" width="90.33203125" style="189" customWidth="1"/>
    <col min="9219" max="9219" width="68.6640625" style="189" bestFit="1" customWidth="1"/>
    <col min="9220" max="9220" width="15" style="189" bestFit="1" customWidth="1"/>
    <col min="9221" max="9221" width="27.5546875" style="189" customWidth="1"/>
    <col min="9222" max="9222" width="16.44140625" style="189" bestFit="1" customWidth="1"/>
    <col min="9223" max="9223" width="12.5546875" style="189" bestFit="1" customWidth="1"/>
    <col min="9224" max="9224" width="29.33203125" style="189" bestFit="1" customWidth="1"/>
    <col min="9225" max="9225" width="50.33203125" style="189" bestFit="1" customWidth="1"/>
    <col min="9226" max="9472" width="11.5546875" style="189"/>
    <col min="9473" max="9473" width="3" style="189" bestFit="1" customWidth="1"/>
    <col min="9474" max="9474" width="90.33203125" style="189" customWidth="1"/>
    <col min="9475" max="9475" width="68.6640625" style="189" bestFit="1" customWidth="1"/>
    <col min="9476" max="9476" width="15" style="189" bestFit="1" customWidth="1"/>
    <col min="9477" max="9477" width="27.5546875" style="189" customWidth="1"/>
    <col min="9478" max="9478" width="16.44140625" style="189" bestFit="1" customWidth="1"/>
    <col min="9479" max="9479" width="12.5546875" style="189" bestFit="1" customWidth="1"/>
    <col min="9480" max="9480" width="29.33203125" style="189" bestFit="1" customWidth="1"/>
    <col min="9481" max="9481" width="50.33203125" style="189" bestFit="1" customWidth="1"/>
    <col min="9482" max="9728" width="11.5546875" style="189"/>
    <col min="9729" max="9729" width="3" style="189" bestFit="1" customWidth="1"/>
    <col min="9730" max="9730" width="90.33203125" style="189" customWidth="1"/>
    <col min="9731" max="9731" width="68.6640625" style="189" bestFit="1" customWidth="1"/>
    <col min="9732" max="9732" width="15" style="189" bestFit="1" customWidth="1"/>
    <col min="9733" max="9733" width="27.5546875" style="189" customWidth="1"/>
    <col min="9734" max="9734" width="16.44140625" style="189" bestFit="1" customWidth="1"/>
    <col min="9735" max="9735" width="12.5546875" style="189" bestFit="1" customWidth="1"/>
    <col min="9736" max="9736" width="29.33203125" style="189" bestFit="1" customWidth="1"/>
    <col min="9737" max="9737" width="50.33203125" style="189" bestFit="1" customWidth="1"/>
    <col min="9738" max="9984" width="11.5546875" style="189"/>
    <col min="9985" max="9985" width="3" style="189" bestFit="1" customWidth="1"/>
    <col min="9986" max="9986" width="90.33203125" style="189" customWidth="1"/>
    <col min="9987" max="9987" width="68.6640625" style="189" bestFit="1" customWidth="1"/>
    <col min="9988" max="9988" width="15" style="189" bestFit="1" customWidth="1"/>
    <col min="9989" max="9989" width="27.5546875" style="189" customWidth="1"/>
    <col min="9990" max="9990" width="16.44140625" style="189" bestFit="1" customWidth="1"/>
    <col min="9991" max="9991" width="12.5546875" style="189" bestFit="1" customWidth="1"/>
    <col min="9992" max="9992" width="29.33203125" style="189" bestFit="1" customWidth="1"/>
    <col min="9993" max="9993" width="50.33203125" style="189" bestFit="1" customWidth="1"/>
    <col min="9994" max="10240" width="11.5546875" style="189"/>
    <col min="10241" max="10241" width="3" style="189" bestFit="1" customWidth="1"/>
    <col min="10242" max="10242" width="90.33203125" style="189" customWidth="1"/>
    <col min="10243" max="10243" width="68.6640625" style="189" bestFit="1" customWidth="1"/>
    <col min="10244" max="10244" width="15" style="189" bestFit="1" customWidth="1"/>
    <col min="10245" max="10245" width="27.5546875" style="189" customWidth="1"/>
    <col min="10246" max="10246" width="16.44140625" style="189" bestFit="1" customWidth="1"/>
    <col min="10247" max="10247" width="12.5546875" style="189" bestFit="1" customWidth="1"/>
    <col min="10248" max="10248" width="29.33203125" style="189" bestFit="1" customWidth="1"/>
    <col min="10249" max="10249" width="50.33203125" style="189" bestFit="1" customWidth="1"/>
    <col min="10250" max="10496" width="11.5546875" style="189"/>
    <col min="10497" max="10497" width="3" style="189" bestFit="1" customWidth="1"/>
    <col min="10498" max="10498" width="90.33203125" style="189" customWidth="1"/>
    <col min="10499" max="10499" width="68.6640625" style="189" bestFit="1" customWidth="1"/>
    <col min="10500" max="10500" width="15" style="189" bestFit="1" customWidth="1"/>
    <col min="10501" max="10501" width="27.5546875" style="189" customWidth="1"/>
    <col min="10502" max="10502" width="16.44140625" style="189" bestFit="1" customWidth="1"/>
    <col min="10503" max="10503" width="12.5546875" style="189" bestFit="1" customWidth="1"/>
    <col min="10504" max="10504" width="29.33203125" style="189" bestFit="1" customWidth="1"/>
    <col min="10505" max="10505" width="50.33203125" style="189" bestFit="1" customWidth="1"/>
    <col min="10506" max="10752" width="11.5546875" style="189"/>
    <col min="10753" max="10753" width="3" style="189" bestFit="1" customWidth="1"/>
    <col min="10754" max="10754" width="90.33203125" style="189" customWidth="1"/>
    <col min="10755" max="10755" width="68.6640625" style="189" bestFit="1" customWidth="1"/>
    <col min="10756" max="10756" width="15" style="189" bestFit="1" customWidth="1"/>
    <col min="10757" max="10757" width="27.5546875" style="189" customWidth="1"/>
    <col min="10758" max="10758" width="16.44140625" style="189" bestFit="1" customWidth="1"/>
    <col min="10759" max="10759" width="12.5546875" style="189" bestFit="1" customWidth="1"/>
    <col min="10760" max="10760" width="29.33203125" style="189" bestFit="1" customWidth="1"/>
    <col min="10761" max="10761" width="50.33203125" style="189" bestFit="1" customWidth="1"/>
    <col min="10762" max="11008" width="11.5546875" style="189"/>
    <col min="11009" max="11009" width="3" style="189" bestFit="1" customWidth="1"/>
    <col min="11010" max="11010" width="90.33203125" style="189" customWidth="1"/>
    <col min="11011" max="11011" width="68.6640625" style="189" bestFit="1" customWidth="1"/>
    <col min="11012" max="11012" width="15" style="189" bestFit="1" customWidth="1"/>
    <col min="11013" max="11013" width="27.5546875" style="189" customWidth="1"/>
    <col min="11014" max="11014" width="16.44140625" style="189" bestFit="1" customWidth="1"/>
    <col min="11015" max="11015" width="12.5546875" style="189" bestFit="1" customWidth="1"/>
    <col min="11016" max="11016" width="29.33203125" style="189" bestFit="1" customWidth="1"/>
    <col min="11017" max="11017" width="50.33203125" style="189" bestFit="1" customWidth="1"/>
    <col min="11018" max="11264" width="11.5546875" style="189"/>
    <col min="11265" max="11265" width="3" style="189" bestFit="1" customWidth="1"/>
    <col min="11266" max="11266" width="90.33203125" style="189" customWidth="1"/>
    <col min="11267" max="11267" width="68.6640625" style="189" bestFit="1" customWidth="1"/>
    <col min="11268" max="11268" width="15" style="189" bestFit="1" customWidth="1"/>
    <col min="11269" max="11269" width="27.5546875" style="189" customWidth="1"/>
    <col min="11270" max="11270" width="16.44140625" style="189" bestFit="1" customWidth="1"/>
    <col min="11271" max="11271" width="12.5546875" style="189" bestFit="1" customWidth="1"/>
    <col min="11272" max="11272" width="29.33203125" style="189" bestFit="1" customWidth="1"/>
    <col min="11273" max="11273" width="50.33203125" style="189" bestFit="1" customWidth="1"/>
    <col min="11274" max="11520" width="11.5546875" style="189"/>
    <col min="11521" max="11521" width="3" style="189" bestFit="1" customWidth="1"/>
    <col min="11522" max="11522" width="90.33203125" style="189" customWidth="1"/>
    <col min="11523" max="11523" width="68.6640625" style="189" bestFit="1" customWidth="1"/>
    <col min="11524" max="11524" width="15" style="189" bestFit="1" customWidth="1"/>
    <col min="11525" max="11525" width="27.5546875" style="189" customWidth="1"/>
    <col min="11526" max="11526" width="16.44140625" style="189" bestFit="1" customWidth="1"/>
    <col min="11527" max="11527" width="12.5546875" style="189" bestFit="1" customWidth="1"/>
    <col min="11528" max="11528" width="29.33203125" style="189" bestFit="1" customWidth="1"/>
    <col min="11529" max="11529" width="50.33203125" style="189" bestFit="1" customWidth="1"/>
    <col min="11530" max="11776" width="11.5546875" style="189"/>
    <col min="11777" max="11777" width="3" style="189" bestFit="1" customWidth="1"/>
    <col min="11778" max="11778" width="90.33203125" style="189" customWidth="1"/>
    <col min="11779" max="11779" width="68.6640625" style="189" bestFit="1" customWidth="1"/>
    <col min="11780" max="11780" width="15" style="189" bestFit="1" customWidth="1"/>
    <col min="11781" max="11781" width="27.5546875" style="189" customWidth="1"/>
    <col min="11782" max="11782" width="16.44140625" style="189" bestFit="1" customWidth="1"/>
    <col min="11783" max="11783" width="12.5546875" style="189" bestFit="1" customWidth="1"/>
    <col min="11784" max="11784" width="29.33203125" style="189" bestFit="1" customWidth="1"/>
    <col min="11785" max="11785" width="50.33203125" style="189" bestFit="1" customWidth="1"/>
    <col min="11786" max="12032" width="11.5546875" style="189"/>
    <col min="12033" max="12033" width="3" style="189" bestFit="1" customWidth="1"/>
    <col min="12034" max="12034" width="90.33203125" style="189" customWidth="1"/>
    <col min="12035" max="12035" width="68.6640625" style="189" bestFit="1" customWidth="1"/>
    <col min="12036" max="12036" width="15" style="189" bestFit="1" customWidth="1"/>
    <col min="12037" max="12037" width="27.5546875" style="189" customWidth="1"/>
    <col min="12038" max="12038" width="16.44140625" style="189" bestFit="1" customWidth="1"/>
    <col min="12039" max="12039" width="12.5546875" style="189" bestFit="1" customWidth="1"/>
    <col min="12040" max="12040" width="29.33203125" style="189" bestFit="1" customWidth="1"/>
    <col min="12041" max="12041" width="50.33203125" style="189" bestFit="1" customWidth="1"/>
    <col min="12042" max="12288" width="11.5546875" style="189"/>
    <col min="12289" max="12289" width="3" style="189" bestFit="1" customWidth="1"/>
    <col min="12290" max="12290" width="90.33203125" style="189" customWidth="1"/>
    <col min="12291" max="12291" width="68.6640625" style="189" bestFit="1" customWidth="1"/>
    <col min="12292" max="12292" width="15" style="189" bestFit="1" customWidth="1"/>
    <col min="12293" max="12293" width="27.5546875" style="189" customWidth="1"/>
    <col min="12294" max="12294" width="16.44140625" style="189" bestFit="1" customWidth="1"/>
    <col min="12295" max="12295" width="12.5546875" style="189" bestFit="1" customWidth="1"/>
    <col min="12296" max="12296" width="29.33203125" style="189" bestFit="1" customWidth="1"/>
    <col min="12297" max="12297" width="50.33203125" style="189" bestFit="1" customWidth="1"/>
    <col min="12298" max="12544" width="11.5546875" style="189"/>
    <col min="12545" max="12545" width="3" style="189" bestFit="1" customWidth="1"/>
    <col min="12546" max="12546" width="90.33203125" style="189" customWidth="1"/>
    <col min="12547" max="12547" width="68.6640625" style="189" bestFit="1" customWidth="1"/>
    <col min="12548" max="12548" width="15" style="189" bestFit="1" customWidth="1"/>
    <col min="12549" max="12549" width="27.5546875" style="189" customWidth="1"/>
    <col min="12550" max="12550" width="16.44140625" style="189" bestFit="1" customWidth="1"/>
    <col min="12551" max="12551" width="12.5546875" style="189" bestFit="1" customWidth="1"/>
    <col min="12552" max="12552" width="29.33203125" style="189" bestFit="1" customWidth="1"/>
    <col min="12553" max="12553" width="50.33203125" style="189" bestFit="1" customWidth="1"/>
    <col min="12554" max="12800" width="11.5546875" style="189"/>
    <col min="12801" max="12801" width="3" style="189" bestFit="1" customWidth="1"/>
    <col min="12802" max="12802" width="90.33203125" style="189" customWidth="1"/>
    <col min="12803" max="12803" width="68.6640625" style="189" bestFit="1" customWidth="1"/>
    <col min="12804" max="12804" width="15" style="189" bestFit="1" customWidth="1"/>
    <col min="12805" max="12805" width="27.5546875" style="189" customWidth="1"/>
    <col min="12806" max="12806" width="16.44140625" style="189" bestFit="1" customWidth="1"/>
    <col min="12807" max="12807" width="12.5546875" style="189" bestFit="1" customWidth="1"/>
    <col min="12808" max="12808" width="29.33203125" style="189" bestFit="1" customWidth="1"/>
    <col min="12809" max="12809" width="50.33203125" style="189" bestFit="1" customWidth="1"/>
    <col min="12810" max="13056" width="11.5546875" style="189"/>
    <col min="13057" max="13057" width="3" style="189" bestFit="1" customWidth="1"/>
    <col min="13058" max="13058" width="90.33203125" style="189" customWidth="1"/>
    <col min="13059" max="13059" width="68.6640625" style="189" bestFit="1" customWidth="1"/>
    <col min="13060" max="13060" width="15" style="189" bestFit="1" customWidth="1"/>
    <col min="13061" max="13061" width="27.5546875" style="189" customWidth="1"/>
    <col min="13062" max="13062" width="16.44140625" style="189" bestFit="1" customWidth="1"/>
    <col min="13063" max="13063" width="12.5546875" style="189" bestFit="1" customWidth="1"/>
    <col min="13064" max="13064" width="29.33203125" style="189" bestFit="1" customWidth="1"/>
    <col min="13065" max="13065" width="50.33203125" style="189" bestFit="1" customWidth="1"/>
    <col min="13066" max="13312" width="11.5546875" style="189"/>
    <col min="13313" max="13313" width="3" style="189" bestFit="1" customWidth="1"/>
    <col min="13314" max="13314" width="90.33203125" style="189" customWidth="1"/>
    <col min="13315" max="13315" width="68.6640625" style="189" bestFit="1" customWidth="1"/>
    <col min="13316" max="13316" width="15" style="189" bestFit="1" customWidth="1"/>
    <col min="13317" max="13317" width="27.5546875" style="189" customWidth="1"/>
    <col min="13318" max="13318" width="16.44140625" style="189" bestFit="1" customWidth="1"/>
    <col min="13319" max="13319" width="12.5546875" style="189" bestFit="1" customWidth="1"/>
    <col min="13320" max="13320" width="29.33203125" style="189" bestFit="1" customWidth="1"/>
    <col min="13321" max="13321" width="50.33203125" style="189" bestFit="1" customWidth="1"/>
    <col min="13322" max="13568" width="11.5546875" style="189"/>
    <col min="13569" max="13569" width="3" style="189" bestFit="1" customWidth="1"/>
    <col min="13570" max="13570" width="90.33203125" style="189" customWidth="1"/>
    <col min="13571" max="13571" width="68.6640625" style="189" bestFit="1" customWidth="1"/>
    <col min="13572" max="13572" width="15" style="189" bestFit="1" customWidth="1"/>
    <col min="13573" max="13573" width="27.5546875" style="189" customWidth="1"/>
    <col min="13574" max="13574" width="16.44140625" style="189" bestFit="1" customWidth="1"/>
    <col min="13575" max="13575" width="12.5546875" style="189" bestFit="1" customWidth="1"/>
    <col min="13576" max="13576" width="29.33203125" style="189" bestFit="1" customWidth="1"/>
    <col min="13577" max="13577" width="50.33203125" style="189" bestFit="1" customWidth="1"/>
    <col min="13578" max="13824" width="11.5546875" style="189"/>
    <col min="13825" max="13825" width="3" style="189" bestFit="1" customWidth="1"/>
    <col min="13826" max="13826" width="90.33203125" style="189" customWidth="1"/>
    <col min="13827" max="13827" width="68.6640625" style="189" bestFit="1" customWidth="1"/>
    <col min="13828" max="13828" width="15" style="189" bestFit="1" customWidth="1"/>
    <col min="13829" max="13829" width="27.5546875" style="189" customWidth="1"/>
    <col min="13830" max="13830" width="16.44140625" style="189" bestFit="1" customWidth="1"/>
    <col min="13831" max="13831" width="12.5546875" style="189" bestFit="1" customWidth="1"/>
    <col min="13832" max="13832" width="29.33203125" style="189" bestFit="1" customWidth="1"/>
    <col min="13833" max="13833" width="50.33203125" style="189" bestFit="1" customWidth="1"/>
    <col min="13834" max="14080" width="11.5546875" style="189"/>
    <col min="14081" max="14081" width="3" style="189" bestFit="1" customWidth="1"/>
    <col min="14082" max="14082" width="90.33203125" style="189" customWidth="1"/>
    <col min="14083" max="14083" width="68.6640625" style="189" bestFit="1" customWidth="1"/>
    <col min="14084" max="14084" width="15" style="189" bestFit="1" customWidth="1"/>
    <col min="14085" max="14085" width="27.5546875" style="189" customWidth="1"/>
    <col min="14086" max="14086" width="16.44140625" style="189" bestFit="1" customWidth="1"/>
    <col min="14087" max="14087" width="12.5546875" style="189" bestFit="1" customWidth="1"/>
    <col min="14088" max="14088" width="29.33203125" style="189" bestFit="1" customWidth="1"/>
    <col min="14089" max="14089" width="50.33203125" style="189" bestFit="1" customWidth="1"/>
    <col min="14090" max="14336" width="11.5546875" style="189"/>
    <col min="14337" max="14337" width="3" style="189" bestFit="1" customWidth="1"/>
    <col min="14338" max="14338" width="90.33203125" style="189" customWidth="1"/>
    <col min="14339" max="14339" width="68.6640625" style="189" bestFit="1" customWidth="1"/>
    <col min="14340" max="14340" width="15" style="189" bestFit="1" customWidth="1"/>
    <col min="14341" max="14341" width="27.5546875" style="189" customWidth="1"/>
    <col min="14342" max="14342" width="16.44140625" style="189" bestFit="1" customWidth="1"/>
    <col min="14343" max="14343" width="12.5546875" style="189" bestFit="1" customWidth="1"/>
    <col min="14344" max="14344" width="29.33203125" style="189" bestFit="1" customWidth="1"/>
    <col min="14345" max="14345" width="50.33203125" style="189" bestFit="1" customWidth="1"/>
    <col min="14346" max="14592" width="11.5546875" style="189"/>
    <col min="14593" max="14593" width="3" style="189" bestFit="1" customWidth="1"/>
    <col min="14594" max="14594" width="90.33203125" style="189" customWidth="1"/>
    <col min="14595" max="14595" width="68.6640625" style="189" bestFit="1" customWidth="1"/>
    <col min="14596" max="14596" width="15" style="189" bestFit="1" customWidth="1"/>
    <col min="14597" max="14597" width="27.5546875" style="189" customWidth="1"/>
    <col min="14598" max="14598" width="16.44140625" style="189" bestFit="1" customWidth="1"/>
    <col min="14599" max="14599" width="12.5546875" style="189" bestFit="1" customWidth="1"/>
    <col min="14600" max="14600" width="29.33203125" style="189" bestFit="1" customWidth="1"/>
    <col min="14601" max="14601" width="50.33203125" style="189" bestFit="1" customWidth="1"/>
    <col min="14602" max="14848" width="11.5546875" style="189"/>
    <col min="14849" max="14849" width="3" style="189" bestFit="1" customWidth="1"/>
    <col min="14850" max="14850" width="90.33203125" style="189" customWidth="1"/>
    <col min="14851" max="14851" width="68.6640625" style="189" bestFit="1" customWidth="1"/>
    <col min="14852" max="14852" width="15" style="189" bestFit="1" customWidth="1"/>
    <col min="14853" max="14853" width="27.5546875" style="189" customWidth="1"/>
    <col min="14854" max="14854" width="16.44140625" style="189" bestFit="1" customWidth="1"/>
    <col min="14855" max="14855" width="12.5546875" style="189" bestFit="1" customWidth="1"/>
    <col min="14856" max="14856" width="29.33203125" style="189" bestFit="1" customWidth="1"/>
    <col min="14857" max="14857" width="50.33203125" style="189" bestFit="1" customWidth="1"/>
    <col min="14858" max="15104" width="11.5546875" style="189"/>
    <col min="15105" max="15105" width="3" style="189" bestFit="1" customWidth="1"/>
    <col min="15106" max="15106" width="90.33203125" style="189" customWidth="1"/>
    <col min="15107" max="15107" width="68.6640625" style="189" bestFit="1" customWidth="1"/>
    <col min="15108" max="15108" width="15" style="189" bestFit="1" customWidth="1"/>
    <col min="15109" max="15109" width="27.5546875" style="189" customWidth="1"/>
    <col min="15110" max="15110" width="16.44140625" style="189" bestFit="1" customWidth="1"/>
    <col min="15111" max="15111" width="12.5546875" style="189" bestFit="1" customWidth="1"/>
    <col min="15112" max="15112" width="29.33203125" style="189" bestFit="1" customWidth="1"/>
    <col min="15113" max="15113" width="50.33203125" style="189" bestFit="1" customWidth="1"/>
    <col min="15114" max="15360" width="11.5546875" style="189"/>
    <col min="15361" max="15361" width="3" style="189" bestFit="1" customWidth="1"/>
    <col min="15362" max="15362" width="90.33203125" style="189" customWidth="1"/>
    <col min="15363" max="15363" width="68.6640625" style="189" bestFit="1" customWidth="1"/>
    <col min="15364" max="15364" width="15" style="189" bestFit="1" customWidth="1"/>
    <col min="15365" max="15365" width="27.5546875" style="189" customWidth="1"/>
    <col min="15366" max="15366" width="16.44140625" style="189" bestFit="1" customWidth="1"/>
    <col min="15367" max="15367" width="12.5546875" style="189" bestFit="1" customWidth="1"/>
    <col min="15368" max="15368" width="29.33203125" style="189" bestFit="1" customWidth="1"/>
    <col min="15369" max="15369" width="50.33203125" style="189" bestFit="1" customWidth="1"/>
    <col min="15370" max="15616" width="11.5546875" style="189"/>
    <col min="15617" max="15617" width="3" style="189" bestFit="1" customWidth="1"/>
    <col min="15618" max="15618" width="90.33203125" style="189" customWidth="1"/>
    <col min="15619" max="15619" width="68.6640625" style="189" bestFit="1" customWidth="1"/>
    <col min="15620" max="15620" width="15" style="189" bestFit="1" customWidth="1"/>
    <col min="15621" max="15621" width="27.5546875" style="189" customWidth="1"/>
    <col min="15622" max="15622" width="16.44140625" style="189" bestFit="1" customWidth="1"/>
    <col min="15623" max="15623" width="12.5546875" style="189" bestFit="1" customWidth="1"/>
    <col min="15624" max="15624" width="29.33203125" style="189" bestFit="1" customWidth="1"/>
    <col min="15625" max="15625" width="50.33203125" style="189" bestFit="1" customWidth="1"/>
    <col min="15626" max="15872" width="11.5546875" style="189"/>
    <col min="15873" max="15873" width="3" style="189" bestFit="1" customWidth="1"/>
    <col min="15874" max="15874" width="90.33203125" style="189" customWidth="1"/>
    <col min="15875" max="15875" width="68.6640625" style="189" bestFit="1" customWidth="1"/>
    <col min="15876" max="15876" width="15" style="189" bestFit="1" customWidth="1"/>
    <col min="15877" max="15877" width="27.5546875" style="189" customWidth="1"/>
    <col min="15878" max="15878" width="16.44140625" style="189" bestFit="1" customWidth="1"/>
    <col min="15879" max="15879" width="12.5546875" style="189" bestFit="1" customWidth="1"/>
    <col min="15880" max="15880" width="29.33203125" style="189" bestFit="1" customWidth="1"/>
    <col min="15881" max="15881" width="50.33203125" style="189" bestFit="1" customWidth="1"/>
    <col min="15882" max="16128" width="11.5546875" style="189"/>
    <col min="16129" max="16129" width="3" style="189" bestFit="1" customWidth="1"/>
    <col min="16130" max="16130" width="90.33203125" style="189" customWidth="1"/>
    <col min="16131" max="16131" width="68.6640625" style="189" bestFit="1" customWidth="1"/>
    <col min="16132" max="16132" width="15" style="189" bestFit="1" customWidth="1"/>
    <col min="16133" max="16133" width="27.5546875" style="189" customWidth="1"/>
    <col min="16134" max="16134" width="16.44140625" style="189" bestFit="1" customWidth="1"/>
    <col min="16135" max="16135" width="12.5546875" style="189" bestFit="1" customWidth="1"/>
    <col min="16136" max="16136" width="29.33203125" style="189" bestFit="1" customWidth="1"/>
    <col min="16137" max="16137" width="50.33203125" style="189" bestFit="1" customWidth="1"/>
    <col min="16138" max="16384" width="11.5546875" style="189"/>
  </cols>
  <sheetData>
    <row r="3" spans="1:256" ht="30" x14ac:dyDescent="0.5">
      <c r="B3" s="190" t="s">
        <v>368</v>
      </c>
      <c r="C3" s="190"/>
      <c r="D3" s="191"/>
      <c r="E3" s="191"/>
    </row>
    <row r="5" spans="1:256" ht="27.6" x14ac:dyDescent="0.45">
      <c r="B5" s="192" t="s">
        <v>369</v>
      </c>
      <c r="C5" s="192"/>
      <c r="E5" s="193">
        <f>E7+E17+E24+E41+E51</f>
        <v>365248.75</v>
      </c>
    </row>
    <row r="6" spans="1:256" ht="15" customHeight="1" x14ac:dyDescent="0.3"/>
    <row r="7" spans="1:256" s="42" customFormat="1" ht="24" customHeight="1" x14ac:dyDescent="0.4">
      <c r="B7" s="144" t="s">
        <v>329</v>
      </c>
      <c r="C7" s="144" t="s">
        <v>330</v>
      </c>
      <c r="E7" s="145">
        <f>SUM(E8:E15)</f>
        <v>219504.69</v>
      </c>
      <c r="F7" s="162"/>
    </row>
    <row r="8" spans="1:256" s="42" customFormat="1" x14ac:dyDescent="0.3">
      <c r="A8" s="42">
        <v>1</v>
      </c>
      <c r="B8" s="139" t="s">
        <v>400</v>
      </c>
      <c r="C8" s="139" t="s">
        <v>401</v>
      </c>
      <c r="D8" s="264">
        <v>45468</v>
      </c>
      <c r="E8" s="137">
        <v>3000</v>
      </c>
      <c r="F8" s="265" t="s">
        <v>402</v>
      </c>
      <c r="G8" s="139"/>
      <c r="H8" s="138">
        <v>3170969</v>
      </c>
      <c r="I8" s="139" t="s">
        <v>402</v>
      </c>
    </row>
    <row r="9" spans="1:256" s="42" customFormat="1" x14ac:dyDescent="0.3">
      <c r="A9" s="42">
        <v>2</v>
      </c>
      <c r="B9" s="139" t="s">
        <v>425</v>
      </c>
      <c r="C9" s="136" t="s">
        <v>305</v>
      </c>
      <c r="D9" s="264">
        <v>45463</v>
      </c>
      <c r="E9" s="137">
        <v>82738.399999999994</v>
      </c>
      <c r="F9" s="265" t="s">
        <v>200</v>
      </c>
      <c r="G9" s="266" t="s">
        <v>426</v>
      </c>
      <c r="H9" s="138">
        <v>3170969</v>
      </c>
      <c r="I9" s="139"/>
    </row>
    <row r="10" spans="1:256" s="42" customFormat="1" x14ac:dyDescent="0.3">
      <c r="A10" s="42">
        <v>3</v>
      </c>
      <c r="B10" s="139" t="s">
        <v>427</v>
      </c>
      <c r="C10" s="136" t="s">
        <v>428</v>
      </c>
      <c r="D10" s="264">
        <v>45463</v>
      </c>
      <c r="E10" s="137">
        <v>280</v>
      </c>
      <c r="F10" s="265" t="s">
        <v>200</v>
      </c>
      <c r="G10" s="266"/>
      <c r="H10" s="138">
        <v>3170969</v>
      </c>
      <c r="I10" s="139"/>
    </row>
    <row r="11" spans="1:256" s="42" customFormat="1" x14ac:dyDescent="0.3">
      <c r="A11" s="42">
        <v>4</v>
      </c>
      <c r="B11" s="136" t="s">
        <v>438</v>
      </c>
      <c r="C11" s="136" t="s">
        <v>439</v>
      </c>
      <c r="D11" s="264">
        <v>45453</v>
      </c>
      <c r="E11" s="137">
        <v>23307.29</v>
      </c>
      <c r="F11" s="265" t="s">
        <v>370</v>
      </c>
      <c r="G11" s="266" t="s">
        <v>440</v>
      </c>
      <c r="H11" s="138">
        <v>3170969</v>
      </c>
      <c r="I11" s="139"/>
    </row>
    <row r="12" spans="1:256" s="42" customFormat="1" x14ac:dyDescent="0.3">
      <c r="A12" s="42">
        <v>5</v>
      </c>
      <c r="B12" s="136" t="s">
        <v>371</v>
      </c>
      <c r="C12" s="136" t="s">
        <v>372</v>
      </c>
      <c r="D12" s="264">
        <v>45454</v>
      </c>
      <c r="E12" s="137">
        <v>1955</v>
      </c>
      <c r="F12" s="265" t="s">
        <v>200</v>
      </c>
      <c r="G12" s="266"/>
      <c r="H12" s="138">
        <v>3170969</v>
      </c>
      <c r="I12" s="139"/>
    </row>
    <row r="13" spans="1:256" s="42" customFormat="1" x14ac:dyDescent="0.3">
      <c r="A13" s="42">
        <v>6</v>
      </c>
      <c r="B13" s="139" t="s">
        <v>445</v>
      </c>
      <c r="C13" s="136" t="s">
        <v>446</v>
      </c>
      <c r="D13" s="264">
        <v>45454</v>
      </c>
      <c r="E13" s="137">
        <v>25797</v>
      </c>
      <c r="F13" s="265" t="s">
        <v>200</v>
      </c>
      <c r="G13" s="266"/>
      <c r="H13" s="138">
        <v>3170969</v>
      </c>
      <c r="I13" s="139"/>
    </row>
    <row r="14" spans="1:256" s="42" customFormat="1" x14ac:dyDescent="0.3">
      <c r="A14" s="42">
        <v>7</v>
      </c>
      <c r="B14" s="269" t="s">
        <v>447</v>
      </c>
      <c r="C14" s="136" t="s">
        <v>448</v>
      </c>
      <c r="D14" s="264">
        <v>45455</v>
      </c>
      <c r="E14" s="137">
        <v>7048</v>
      </c>
      <c r="F14" s="265" t="s">
        <v>449</v>
      </c>
      <c r="G14" s="266" t="s">
        <v>449</v>
      </c>
      <c r="H14" s="138">
        <v>3170969</v>
      </c>
      <c r="I14" s="139" t="s">
        <v>449</v>
      </c>
    </row>
    <row r="15" spans="1:256" s="42" customFormat="1" x14ac:dyDescent="0.3">
      <c r="A15" s="42">
        <v>8</v>
      </c>
      <c r="B15" s="139" t="s">
        <v>468</v>
      </c>
      <c r="C15" s="136" t="s">
        <v>469</v>
      </c>
      <c r="D15" s="264">
        <v>45449</v>
      </c>
      <c r="E15" s="137">
        <v>75379</v>
      </c>
      <c r="F15" s="265" t="s">
        <v>200</v>
      </c>
      <c r="G15" s="266" t="s">
        <v>470</v>
      </c>
      <c r="H15" s="138">
        <v>3170969</v>
      </c>
      <c r="I15" s="139"/>
    </row>
    <row r="16" spans="1:256" x14ac:dyDescent="0.3"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  <c r="IL16" s="42"/>
      <c r="IM16" s="42"/>
      <c r="IN16" s="42"/>
      <c r="IO16" s="42"/>
      <c r="IP16" s="42"/>
      <c r="IQ16" s="42"/>
      <c r="IR16" s="42"/>
      <c r="IS16" s="42"/>
      <c r="IT16" s="42"/>
      <c r="IU16" s="42"/>
      <c r="IV16" s="42"/>
    </row>
    <row r="17" spans="1:256" s="42" customFormat="1" ht="24.6" x14ac:dyDescent="0.4">
      <c r="B17" s="144" t="s">
        <v>331</v>
      </c>
      <c r="C17" s="144" t="s">
        <v>332</v>
      </c>
      <c r="D17" s="141"/>
      <c r="E17" s="145">
        <f>SUM(E18:E22)</f>
        <v>18900</v>
      </c>
      <c r="F17" s="146"/>
      <c r="G17" s="142"/>
      <c r="H17" s="143"/>
    </row>
    <row r="18" spans="1:256" s="42" customFormat="1" x14ac:dyDescent="0.3">
      <c r="A18" s="42">
        <v>1</v>
      </c>
      <c r="B18" s="139" t="s">
        <v>429</v>
      </c>
      <c r="C18" s="136" t="s">
        <v>430</v>
      </c>
      <c r="D18" s="264">
        <v>45463</v>
      </c>
      <c r="E18" s="137">
        <v>6000</v>
      </c>
      <c r="F18" s="265" t="s">
        <v>200</v>
      </c>
      <c r="G18" s="266">
        <v>304</v>
      </c>
      <c r="H18" s="138">
        <v>3170969</v>
      </c>
      <c r="I18" s="139"/>
    </row>
    <row r="19" spans="1:256" s="42" customFormat="1" x14ac:dyDescent="0.3">
      <c r="A19" s="42">
        <v>2</v>
      </c>
      <c r="B19" s="136" t="s">
        <v>435</v>
      </c>
      <c r="C19" s="136" t="s">
        <v>436</v>
      </c>
      <c r="D19" s="264">
        <v>45453</v>
      </c>
      <c r="E19" s="137">
        <v>1600</v>
      </c>
      <c r="F19" s="265" t="s">
        <v>200</v>
      </c>
      <c r="G19" s="266" t="s">
        <v>437</v>
      </c>
      <c r="H19" s="138">
        <v>3170969</v>
      </c>
      <c r="I19" s="139"/>
    </row>
    <row r="20" spans="1:256" s="91" customFormat="1" ht="15" customHeight="1" x14ac:dyDescent="0.3">
      <c r="A20" s="91">
        <v>3</v>
      </c>
      <c r="B20" s="273" t="s">
        <v>458</v>
      </c>
      <c r="C20" s="273" t="s">
        <v>459</v>
      </c>
      <c r="D20" s="274">
        <v>45447</v>
      </c>
      <c r="E20" s="275">
        <v>3500</v>
      </c>
      <c r="F20" s="276" t="s">
        <v>200</v>
      </c>
      <c r="G20" s="277">
        <v>262</v>
      </c>
      <c r="H20" s="278">
        <v>3170969</v>
      </c>
      <c r="I20" s="272"/>
    </row>
    <row r="21" spans="1:256" s="42" customFormat="1" x14ac:dyDescent="0.3">
      <c r="A21" s="42">
        <v>4</v>
      </c>
      <c r="B21" s="136" t="s">
        <v>471</v>
      </c>
      <c r="C21" s="136" t="s">
        <v>345</v>
      </c>
      <c r="D21" s="264">
        <v>45449</v>
      </c>
      <c r="E21" s="137">
        <v>6000</v>
      </c>
      <c r="F21" s="265" t="s">
        <v>200</v>
      </c>
      <c r="G21" s="266">
        <v>279</v>
      </c>
      <c r="H21" s="138">
        <v>3170969</v>
      </c>
      <c r="I21" s="139"/>
    </row>
    <row r="22" spans="1:256" s="42" customFormat="1" x14ac:dyDescent="0.3">
      <c r="A22" s="42">
        <v>5</v>
      </c>
      <c r="B22" s="136" t="s">
        <v>472</v>
      </c>
      <c r="C22" s="136" t="s">
        <v>473</v>
      </c>
      <c r="D22" s="264">
        <v>45449</v>
      </c>
      <c r="E22" s="137">
        <v>1800</v>
      </c>
      <c r="F22" s="265" t="s">
        <v>200</v>
      </c>
      <c r="G22" s="266">
        <v>280</v>
      </c>
      <c r="H22" s="138">
        <v>3170969</v>
      </c>
      <c r="I22" s="139"/>
    </row>
    <row r="23" spans="1:256" x14ac:dyDescent="0.3"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  <c r="IU23" s="42"/>
      <c r="IV23" s="42"/>
    </row>
    <row r="24" spans="1:256" s="42" customFormat="1" ht="24.6" x14ac:dyDescent="0.4">
      <c r="B24" s="144" t="s">
        <v>333</v>
      </c>
      <c r="C24" s="144" t="s">
        <v>334</v>
      </c>
      <c r="D24" s="141"/>
      <c r="E24" s="145">
        <f>SUM(E25:E39)</f>
        <v>98207.52</v>
      </c>
      <c r="F24" s="146"/>
      <c r="G24" s="140"/>
      <c r="H24" s="143"/>
    </row>
    <row r="25" spans="1:256" s="42" customFormat="1" x14ac:dyDescent="0.3">
      <c r="A25" s="42">
        <v>1</v>
      </c>
      <c r="B25" s="139" t="s">
        <v>396</v>
      </c>
      <c r="C25" s="136" t="s">
        <v>397</v>
      </c>
      <c r="D25" s="264">
        <v>45467</v>
      </c>
      <c r="E25" s="137">
        <v>5849.97</v>
      </c>
      <c r="F25" s="265" t="s">
        <v>200</v>
      </c>
      <c r="G25" s="266">
        <v>307</v>
      </c>
      <c r="H25" s="138">
        <v>3170969</v>
      </c>
      <c r="I25" s="139"/>
    </row>
    <row r="26" spans="1:256" s="42" customFormat="1" x14ac:dyDescent="0.3">
      <c r="A26" s="42">
        <v>2</v>
      </c>
      <c r="B26" s="139" t="s">
        <v>398</v>
      </c>
      <c r="C26" s="136" t="s">
        <v>399</v>
      </c>
      <c r="D26" s="264">
        <v>45467</v>
      </c>
      <c r="E26" s="137">
        <v>31384.65</v>
      </c>
      <c r="F26" s="265" t="s">
        <v>200</v>
      </c>
      <c r="G26" s="266">
        <v>308</v>
      </c>
      <c r="H26" s="138">
        <v>3170969</v>
      </c>
      <c r="I26" s="139"/>
    </row>
    <row r="27" spans="1:256" s="42" customFormat="1" x14ac:dyDescent="0.3">
      <c r="A27" s="42">
        <v>3</v>
      </c>
      <c r="B27" s="139" t="s">
        <v>409</v>
      </c>
      <c r="C27" s="136" t="s">
        <v>410</v>
      </c>
      <c r="D27" s="264">
        <v>45460</v>
      </c>
      <c r="E27" s="137">
        <v>19202</v>
      </c>
      <c r="F27" s="265" t="s">
        <v>411</v>
      </c>
      <c r="G27" s="266"/>
      <c r="H27" s="138">
        <v>3170969</v>
      </c>
      <c r="I27" s="139" t="s">
        <v>411</v>
      </c>
    </row>
    <row r="28" spans="1:256" s="42" customFormat="1" x14ac:dyDescent="0.3">
      <c r="A28" s="42">
        <v>4</v>
      </c>
      <c r="B28" s="139" t="s">
        <v>412</v>
      </c>
      <c r="C28" s="136" t="s">
        <v>413</v>
      </c>
      <c r="D28" s="264">
        <v>45460</v>
      </c>
      <c r="E28" s="137">
        <v>3296</v>
      </c>
      <c r="F28" s="265" t="s">
        <v>414</v>
      </c>
      <c r="G28" s="266"/>
      <c r="H28" s="138">
        <v>3170969</v>
      </c>
      <c r="I28" s="139" t="s">
        <v>414</v>
      </c>
    </row>
    <row r="29" spans="1:256" s="42" customFormat="1" x14ac:dyDescent="0.3">
      <c r="A29" s="42">
        <v>5</v>
      </c>
      <c r="B29" s="139" t="s">
        <v>415</v>
      </c>
      <c r="C29" s="139" t="s">
        <v>416</v>
      </c>
      <c r="D29" s="264">
        <v>45460</v>
      </c>
      <c r="E29" s="137">
        <v>154</v>
      </c>
      <c r="F29" s="265" t="s">
        <v>417</v>
      </c>
      <c r="G29" s="139"/>
      <c r="H29" s="138">
        <v>3170969</v>
      </c>
      <c r="I29" s="139" t="s">
        <v>417</v>
      </c>
    </row>
    <row r="30" spans="1:256" s="42" customFormat="1" ht="13.2" customHeight="1" x14ac:dyDescent="0.3">
      <c r="A30" s="42">
        <v>6</v>
      </c>
      <c r="B30" s="139" t="s">
        <v>433</v>
      </c>
      <c r="C30" s="136" t="s">
        <v>434</v>
      </c>
      <c r="D30" s="264">
        <v>45463</v>
      </c>
      <c r="E30" s="137">
        <v>946.9</v>
      </c>
      <c r="F30" s="265" t="s">
        <v>200</v>
      </c>
      <c r="G30" s="266">
        <v>306</v>
      </c>
      <c r="H30" s="138">
        <v>3170969</v>
      </c>
      <c r="I30" s="139"/>
    </row>
    <row r="31" spans="1:256" s="42" customFormat="1" x14ac:dyDescent="0.3">
      <c r="A31" s="42">
        <v>7</v>
      </c>
      <c r="B31" s="136" t="s">
        <v>529</v>
      </c>
      <c r="C31" s="136" t="s">
        <v>442</v>
      </c>
      <c r="D31" s="264">
        <v>45454</v>
      </c>
      <c r="E31" s="137">
        <v>1044</v>
      </c>
      <c r="F31" s="265" t="s">
        <v>200</v>
      </c>
      <c r="G31" s="266">
        <v>282</v>
      </c>
      <c r="H31" s="138">
        <v>3170969</v>
      </c>
      <c r="I31" s="139"/>
    </row>
    <row r="32" spans="1:256" s="42" customFormat="1" x14ac:dyDescent="0.3">
      <c r="A32" s="42">
        <v>8</v>
      </c>
      <c r="B32" s="136" t="s">
        <v>443</v>
      </c>
      <c r="C32" s="136" t="s">
        <v>444</v>
      </c>
      <c r="D32" s="264">
        <v>45454</v>
      </c>
      <c r="E32" s="137">
        <v>5800</v>
      </c>
      <c r="F32" s="265" t="s">
        <v>200</v>
      </c>
      <c r="G32" s="266">
        <v>283</v>
      </c>
      <c r="H32" s="138">
        <v>3170969</v>
      </c>
      <c r="I32" s="139"/>
    </row>
    <row r="33" spans="1:9" s="42" customFormat="1" x14ac:dyDescent="0.3">
      <c r="A33" s="42">
        <v>9</v>
      </c>
      <c r="B33" s="139" t="s">
        <v>456</v>
      </c>
      <c r="C33" s="136" t="s">
        <v>457</v>
      </c>
      <c r="D33" s="264">
        <v>45457</v>
      </c>
      <c r="E33" s="137">
        <v>4228.2</v>
      </c>
      <c r="F33" s="265" t="s">
        <v>200</v>
      </c>
      <c r="G33" s="266">
        <v>287</v>
      </c>
      <c r="H33" s="138">
        <v>3170969</v>
      </c>
      <c r="I33" s="139"/>
    </row>
    <row r="34" spans="1:9" s="42" customFormat="1" x14ac:dyDescent="0.3">
      <c r="A34" s="42">
        <v>10</v>
      </c>
      <c r="B34" s="136" t="s">
        <v>460</v>
      </c>
      <c r="C34" s="136" t="s">
        <v>461</v>
      </c>
      <c r="D34" s="264">
        <v>45447</v>
      </c>
      <c r="E34" s="137">
        <v>4094.8</v>
      </c>
      <c r="F34" s="265" t="s">
        <v>200</v>
      </c>
      <c r="G34" s="266">
        <v>263</v>
      </c>
      <c r="H34" s="138">
        <v>3170969</v>
      </c>
      <c r="I34" s="139"/>
    </row>
    <row r="35" spans="1:9" s="42" customFormat="1" x14ac:dyDescent="0.3">
      <c r="A35" s="42">
        <v>11</v>
      </c>
      <c r="B35" s="136" t="s">
        <v>462</v>
      </c>
      <c r="C35" s="136" t="s">
        <v>463</v>
      </c>
      <c r="D35" s="264">
        <v>45447</v>
      </c>
      <c r="E35" s="137">
        <v>4350</v>
      </c>
      <c r="F35" s="265" t="s">
        <v>200</v>
      </c>
      <c r="G35" s="266">
        <v>264</v>
      </c>
      <c r="H35" s="138">
        <v>3170969</v>
      </c>
      <c r="I35" s="139"/>
    </row>
    <row r="36" spans="1:9" s="42" customFormat="1" x14ac:dyDescent="0.3">
      <c r="A36" s="42">
        <v>12</v>
      </c>
      <c r="B36" s="136" t="s">
        <v>361</v>
      </c>
      <c r="C36" s="136" t="s">
        <v>362</v>
      </c>
      <c r="D36" s="264">
        <v>45447</v>
      </c>
      <c r="E36" s="137">
        <v>10000</v>
      </c>
      <c r="F36" s="265" t="s">
        <v>370</v>
      </c>
      <c r="G36" s="266" t="s">
        <v>464</v>
      </c>
      <c r="H36" s="138">
        <v>3170969</v>
      </c>
      <c r="I36" s="139" t="s">
        <v>464</v>
      </c>
    </row>
    <row r="37" spans="1:9" s="42" customFormat="1" x14ac:dyDescent="0.3">
      <c r="A37" s="42">
        <v>13</v>
      </c>
      <c r="B37" s="136" t="s">
        <v>465</v>
      </c>
      <c r="C37" s="136" t="s">
        <v>466</v>
      </c>
      <c r="D37" s="264">
        <v>45448</v>
      </c>
      <c r="E37" s="135">
        <v>3102</v>
      </c>
      <c r="F37" s="265" t="s">
        <v>200</v>
      </c>
      <c r="G37" s="266">
        <v>265</v>
      </c>
      <c r="H37" s="138">
        <v>3170969</v>
      </c>
      <c r="I37" s="139"/>
    </row>
    <row r="38" spans="1:9" s="42" customFormat="1" x14ac:dyDescent="0.3">
      <c r="A38" s="42">
        <v>14</v>
      </c>
      <c r="B38" s="139" t="s">
        <v>373</v>
      </c>
      <c r="C38" s="136" t="s">
        <v>374</v>
      </c>
      <c r="D38" s="264">
        <v>45448</v>
      </c>
      <c r="E38" s="137">
        <v>2493</v>
      </c>
      <c r="F38" s="265" t="s">
        <v>370</v>
      </c>
      <c r="G38" s="266" t="s">
        <v>467</v>
      </c>
      <c r="H38" s="138">
        <v>3170969</v>
      </c>
      <c r="I38" s="139" t="s">
        <v>467</v>
      </c>
    </row>
    <row r="39" spans="1:9" s="42" customFormat="1" x14ac:dyDescent="0.3">
      <c r="A39" s="42">
        <v>15</v>
      </c>
      <c r="B39" s="136" t="s">
        <v>477</v>
      </c>
      <c r="C39" s="136" t="s">
        <v>475</v>
      </c>
      <c r="D39" s="264">
        <v>45449</v>
      </c>
      <c r="E39" s="137">
        <v>2262</v>
      </c>
      <c r="F39" s="265" t="s">
        <v>200</v>
      </c>
      <c r="G39" s="266">
        <v>281</v>
      </c>
      <c r="H39" s="138">
        <v>3170969</v>
      </c>
      <c r="I39" s="139"/>
    </row>
    <row r="41" spans="1:9" s="42" customFormat="1" ht="24.6" x14ac:dyDescent="0.4">
      <c r="B41" s="144" t="s">
        <v>335</v>
      </c>
      <c r="C41" s="144" t="s">
        <v>336</v>
      </c>
      <c r="D41" s="141"/>
      <c r="E41" s="145">
        <f>SUM(E42:E49)</f>
        <v>28498.5</v>
      </c>
      <c r="F41" s="146"/>
      <c r="G41" s="142"/>
      <c r="H41" s="143"/>
    </row>
    <row r="42" spans="1:9" s="91" customFormat="1" x14ac:dyDescent="0.3">
      <c r="A42" s="91">
        <v>1</v>
      </c>
      <c r="B42" s="272" t="s">
        <v>405</v>
      </c>
      <c r="C42" s="273" t="s">
        <v>406</v>
      </c>
      <c r="D42" s="274">
        <v>45471</v>
      </c>
      <c r="E42" s="275">
        <v>2784</v>
      </c>
      <c r="F42" s="276" t="s">
        <v>200</v>
      </c>
      <c r="G42" s="277">
        <v>309</v>
      </c>
      <c r="H42" s="278">
        <v>3170969</v>
      </c>
      <c r="I42" s="272"/>
    </row>
    <row r="43" spans="1:9" s="42" customFormat="1" x14ac:dyDescent="0.3">
      <c r="A43" s="42">
        <v>2</v>
      </c>
      <c r="B43" s="139" t="s">
        <v>407</v>
      </c>
      <c r="C43" s="136" t="s">
        <v>408</v>
      </c>
      <c r="D43" s="264">
        <v>45460</v>
      </c>
      <c r="E43" s="137">
        <v>499.5</v>
      </c>
      <c r="F43" s="265" t="s">
        <v>200</v>
      </c>
      <c r="G43" s="266">
        <v>288</v>
      </c>
      <c r="H43" s="138">
        <v>3170969</v>
      </c>
      <c r="I43" s="139"/>
    </row>
    <row r="44" spans="1:9" s="42" customFormat="1" x14ac:dyDescent="0.3">
      <c r="A44" s="42">
        <v>3</v>
      </c>
      <c r="B44" s="139" t="s">
        <v>530</v>
      </c>
      <c r="C44" s="136" t="s">
        <v>422</v>
      </c>
      <c r="D44" s="264">
        <v>45462</v>
      </c>
      <c r="E44" s="137">
        <v>1508</v>
      </c>
      <c r="F44" s="265" t="s">
        <v>200</v>
      </c>
      <c r="G44" s="266">
        <v>289</v>
      </c>
      <c r="H44" s="138">
        <v>3170969</v>
      </c>
      <c r="I44" s="139"/>
    </row>
    <row r="45" spans="1:9" s="42" customFormat="1" x14ac:dyDescent="0.3">
      <c r="A45" s="42">
        <v>4</v>
      </c>
      <c r="B45" s="139" t="s">
        <v>431</v>
      </c>
      <c r="C45" s="136" t="s">
        <v>432</v>
      </c>
      <c r="D45" s="264">
        <v>45463</v>
      </c>
      <c r="E45" s="137">
        <v>13224</v>
      </c>
      <c r="F45" s="265" t="s">
        <v>200</v>
      </c>
      <c r="G45" s="266">
        <v>305</v>
      </c>
      <c r="H45" s="138">
        <v>3170969</v>
      </c>
      <c r="I45" s="139"/>
    </row>
    <row r="46" spans="1:9" s="42" customFormat="1" x14ac:dyDescent="0.3">
      <c r="A46" s="91">
        <v>5</v>
      </c>
      <c r="B46" s="136" t="s">
        <v>450</v>
      </c>
      <c r="C46" s="136" t="s">
        <v>451</v>
      </c>
      <c r="D46" s="264">
        <v>45455</v>
      </c>
      <c r="E46" s="137">
        <v>1508</v>
      </c>
      <c r="F46" s="265" t="s">
        <v>200</v>
      </c>
      <c r="G46" s="266">
        <v>284</v>
      </c>
      <c r="H46" s="138">
        <v>3170969</v>
      </c>
      <c r="I46" s="139"/>
    </row>
    <row r="47" spans="1:9" s="42" customFormat="1" x14ac:dyDescent="0.3">
      <c r="A47" s="91">
        <v>6</v>
      </c>
      <c r="B47" s="136" t="s">
        <v>452</v>
      </c>
      <c r="C47" s="136" t="s">
        <v>453</v>
      </c>
      <c r="D47" s="264">
        <v>45456</v>
      </c>
      <c r="E47" s="137">
        <v>1200</v>
      </c>
      <c r="F47" s="265" t="s">
        <v>200</v>
      </c>
      <c r="G47" s="266">
        <v>285</v>
      </c>
      <c r="H47" s="138">
        <v>3170969</v>
      </c>
      <c r="I47" s="139"/>
    </row>
    <row r="48" spans="1:9" s="42" customFormat="1" x14ac:dyDescent="0.3">
      <c r="A48" s="42">
        <v>7</v>
      </c>
      <c r="B48" s="136" t="s">
        <v>454</v>
      </c>
      <c r="C48" s="136" t="s">
        <v>455</v>
      </c>
      <c r="D48" s="264">
        <v>45456</v>
      </c>
      <c r="E48" s="137">
        <v>4176</v>
      </c>
      <c r="F48" s="265" t="s">
        <v>200</v>
      </c>
      <c r="G48" s="266">
        <v>286</v>
      </c>
      <c r="H48" s="138">
        <v>3170969</v>
      </c>
      <c r="I48" s="139"/>
    </row>
    <row r="49" spans="1:9" s="42" customFormat="1" x14ac:dyDescent="0.3">
      <c r="A49" s="42">
        <v>8</v>
      </c>
      <c r="B49" s="139" t="s">
        <v>418</v>
      </c>
      <c r="C49" s="136" t="s">
        <v>419</v>
      </c>
      <c r="D49" s="264">
        <v>45461</v>
      </c>
      <c r="E49" s="137">
        <v>3599</v>
      </c>
      <c r="F49" s="265" t="s">
        <v>420</v>
      </c>
      <c r="G49" s="266"/>
      <c r="H49" s="138">
        <v>3170969</v>
      </c>
      <c r="I49" s="139" t="s">
        <v>420</v>
      </c>
    </row>
    <row r="51" spans="1:9" s="42" customFormat="1" ht="24" customHeight="1" x14ac:dyDescent="0.4">
      <c r="B51" s="144" t="s">
        <v>337</v>
      </c>
      <c r="C51" s="144" t="s">
        <v>338</v>
      </c>
      <c r="D51" s="141"/>
      <c r="E51" s="145">
        <f>SUM(E52:E69)</f>
        <v>138.04</v>
      </c>
      <c r="F51" s="146"/>
      <c r="G51" s="142"/>
      <c r="H51" s="143"/>
    </row>
    <row r="52" spans="1:9" s="42" customFormat="1" x14ac:dyDescent="0.3">
      <c r="A52" s="42">
        <v>1</v>
      </c>
      <c r="B52" s="139" t="s">
        <v>306</v>
      </c>
      <c r="C52" s="136" t="s">
        <v>307</v>
      </c>
      <c r="D52" s="264">
        <v>45467</v>
      </c>
      <c r="E52" s="137">
        <v>3.48</v>
      </c>
      <c r="F52" s="265" t="s">
        <v>308</v>
      </c>
      <c r="G52" s="266"/>
      <c r="H52" s="138">
        <v>3170969</v>
      </c>
      <c r="I52" s="139"/>
    </row>
    <row r="53" spans="1:9" s="42" customFormat="1" x14ac:dyDescent="0.3">
      <c r="A53" s="42">
        <v>2</v>
      </c>
      <c r="B53" s="139" t="s">
        <v>306</v>
      </c>
      <c r="C53" s="136" t="s">
        <v>307</v>
      </c>
      <c r="D53" s="264">
        <v>45467</v>
      </c>
      <c r="E53" s="137">
        <v>3.48</v>
      </c>
      <c r="F53" s="265" t="s">
        <v>308</v>
      </c>
      <c r="G53" s="266"/>
      <c r="H53" s="138">
        <v>3170969</v>
      </c>
      <c r="I53" s="139"/>
    </row>
    <row r="54" spans="1:9" s="42" customFormat="1" x14ac:dyDescent="0.3">
      <c r="A54" s="42">
        <v>3</v>
      </c>
      <c r="B54" s="139" t="s">
        <v>403</v>
      </c>
      <c r="C54" s="139" t="s">
        <v>404</v>
      </c>
      <c r="D54" s="264">
        <v>45468</v>
      </c>
      <c r="E54" s="137">
        <v>11.6</v>
      </c>
      <c r="F54" s="265" t="s">
        <v>308</v>
      </c>
      <c r="G54" s="139"/>
      <c r="H54" s="138">
        <v>3170969</v>
      </c>
      <c r="I54" s="139"/>
    </row>
    <row r="55" spans="1:9" s="91" customFormat="1" x14ac:dyDescent="0.3">
      <c r="A55" s="91">
        <v>4</v>
      </c>
      <c r="B55" s="272" t="s">
        <v>306</v>
      </c>
      <c r="C55" s="273" t="s">
        <v>307</v>
      </c>
      <c r="D55" s="274">
        <v>45471</v>
      </c>
      <c r="E55" s="275">
        <v>3.48</v>
      </c>
      <c r="F55" s="276" t="s">
        <v>308</v>
      </c>
      <c r="G55" s="277"/>
      <c r="H55" s="278">
        <v>3170969</v>
      </c>
      <c r="I55" s="272"/>
    </row>
    <row r="56" spans="1:9" s="42" customFormat="1" x14ac:dyDescent="0.3">
      <c r="A56" s="42">
        <v>5</v>
      </c>
      <c r="B56" s="139" t="s">
        <v>306</v>
      </c>
      <c r="C56" s="136" t="s">
        <v>307</v>
      </c>
      <c r="D56" s="264">
        <v>45460</v>
      </c>
      <c r="E56" s="137">
        <v>3.48</v>
      </c>
      <c r="F56" s="265" t="s">
        <v>308</v>
      </c>
      <c r="G56" s="266"/>
      <c r="H56" s="138">
        <v>3170969</v>
      </c>
      <c r="I56" s="139"/>
    </row>
    <row r="57" spans="1:9" s="42" customFormat="1" x14ac:dyDescent="0.3">
      <c r="A57" s="42">
        <v>6</v>
      </c>
      <c r="B57" s="139" t="s">
        <v>306</v>
      </c>
      <c r="C57" s="136" t="s">
        <v>307</v>
      </c>
      <c r="D57" s="264">
        <v>45462</v>
      </c>
      <c r="E57" s="137">
        <v>3.48</v>
      </c>
      <c r="F57" s="265" t="s">
        <v>308</v>
      </c>
      <c r="G57" s="266"/>
      <c r="H57" s="138">
        <v>3170969</v>
      </c>
      <c r="I57" s="139"/>
    </row>
    <row r="58" spans="1:9" s="42" customFormat="1" x14ac:dyDescent="0.3">
      <c r="A58" s="42">
        <v>7</v>
      </c>
      <c r="B58" s="139" t="s">
        <v>423</v>
      </c>
      <c r="C58" s="136" t="s">
        <v>424</v>
      </c>
      <c r="D58" s="264">
        <v>45462</v>
      </c>
      <c r="E58" s="137">
        <v>11.6</v>
      </c>
      <c r="F58" s="265" t="s">
        <v>308</v>
      </c>
      <c r="G58" s="266"/>
      <c r="H58" s="138">
        <v>3170969</v>
      </c>
      <c r="I58" s="139"/>
    </row>
    <row r="59" spans="1:9" s="42" customFormat="1" x14ac:dyDescent="0.3">
      <c r="A59" s="91">
        <v>8</v>
      </c>
      <c r="B59" s="139" t="s">
        <v>306</v>
      </c>
      <c r="C59" s="136" t="s">
        <v>307</v>
      </c>
      <c r="D59" s="264">
        <v>45463</v>
      </c>
      <c r="E59" s="137">
        <v>48.72</v>
      </c>
      <c r="F59" s="265" t="s">
        <v>200</v>
      </c>
      <c r="G59" s="266"/>
      <c r="H59" s="138">
        <v>3170969</v>
      </c>
      <c r="I59" s="139"/>
    </row>
    <row r="60" spans="1:9" s="42" customFormat="1" ht="17.399999999999999" customHeight="1" x14ac:dyDescent="0.3">
      <c r="A60" s="42">
        <v>9</v>
      </c>
      <c r="B60" s="139" t="s">
        <v>306</v>
      </c>
      <c r="C60" s="136" t="s">
        <v>307</v>
      </c>
      <c r="D60" s="264">
        <v>45463</v>
      </c>
      <c r="E60" s="137">
        <v>3.48</v>
      </c>
      <c r="F60" s="265" t="s">
        <v>200</v>
      </c>
      <c r="G60" s="266"/>
      <c r="H60" s="138">
        <v>3170969</v>
      </c>
      <c r="I60" s="139"/>
    </row>
    <row r="61" spans="1:9" s="42" customFormat="1" x14ac:dyDescent="0.3">
      <c r="A61" s="42">
        <v>10</v>
      </c>
      <c r="B61" s="139" t="s">
        <v>306</v>
      </c>
      <c r="C61" s="136" t="s">
        <v>307</v>
      </c>
      <c r="D61" s="264">
        <v>45463</v>
      </c>
      <c r="E61" s="137">
        <v>3.48</v>
      </c>
      <c r="F61" s="265" t="s">
        <v>308</v>
      </c>
      <c r="G61" s="266"/>
      <c r="H61" s="138">
        <v>3170969</v>
      </c>
      <c r="I61" s="139"/>
    </row>
    <row r="62" spans="1:9" s="91" customFormat="1" x14ac:dyDescent="0.3">
      <c r="A62" s="42">
        <v>11</v>
      </c>
      <c r="B62" s="272" t="s">
        <v>306</v>
      </c>
      <c r="C62" s="273" t="s">
        <v>307</v>
      </c>
      <c r="D62" s="274">
        <v>45463</v>
      </c>
      <c r="E62" s="275">
        <v>3.48</v>
      </c>
      <c r="F62" s="276" t="s">
        <v>308</v>
      </c>
      <c r="G62" s="277"/>
      <c r="H62" s="278">
        <v>3170969</v>
      </c>
      <c r="I62" s="272"/>
    </row>
    <row r="63" spans="1:9" s="91" customFormat="1" x14ac:dyDescent="0.3">
      <c r="A63" s="91">
        <v>12</v>
      </c>
      <c r="B63" s="272" t="s">
        <v>306</v>
      </c>
      <c r="C63" s="272" t="s">
        <v>307</v>
      </c>
      <c r="D63" s="274">
        <v>45454</v>
      </c>
      <c r="E63" s="275">
        <v>6.96</v>
      </c>
      <c r="F63" s="276" t="s">
        <v>308</v>
      </c>
      <c r="G63" s="272"/>
      <c r="H63" s="278">
        <v>3170969</v>
      </c>
      <c r="I63" s="272"/>
    </row>
    <row r="64" spans="1:9" s="42" customFormat="1" x14ac:dyDescent="0.3">
      <c r="A64" s="42">
        <v>13</v>
      </c>
      <c r="B64" s="139" t="s">
        <v>306</v>
      </c>
      <c r="C64" s="136" t="s">
        <v>307</v>
      </c>
      <c r="D64" s="264">
        <v>45455</v>
      </c>
      <c r="E64" s="137">
        <v>3.48</v>
      </c>
      <c r="F64" s="265" t="s">
        <v>308</v>
      </c>
      <c r="G64" s="266"/>
      <c r="H64" s="138">
        <v>3170969</v>
      </c>
      <c r="I64" s="139"/>
    </row>
    <row r="65" spans="1:9" s="91" customFormat="1" x14ac:dyDescent="0.3">
      <c r="A65" s="42">
        <v>14</v>
      </c>
      <c r="B65" s="272" t="s">
        <v>306</v>
      </c>
      <c r="C65" s="273" t="s">
        <v>307</v>
      </c>
      <c r="D65" s="274">
        <v>45456</v>
      </c>
      <c r="E65" s="275">
        <v>3.48</v>
      </c>
      <c r="F65" s="276" t="s">
        <v>308</v>
      </c>
      <c r="G65" s="277"/>
      <c r="H65" s="278">
        <v>3170969</v>
      </c>
      <c r="I65" s="272"/>
    </row>
    <row r="66" spans="1:9" s="42" customFormat="1" x14ac:dyDescent="0.3">
      <c r="A66" s="42">
        <v>15</v>
      </c>
      <c r="B66" s="139" t="s">
        <v>306</v>
      </c>
      <c r="C66" s="136" t="s">
        <v>307</v>
      </c>
      <c r="D66" s="264">
        <v>45456</v>
      </c>
      <c r="E66" s="137">
        <v>3.48</v>
      </c>
      <c r="F66" s="265" t="s">
        <v>200</v>
      </c>
      <c r="G66" s="266"/>
      <c r="H66" s="138">
        <v>3170969</v>
      </c>
      <c r="I66" s="139"/>
    </row>
    <row r="67" spans="1:9" s="42" customFormat="1" x14ac:dyDescent="0.3">
      <c r="A67" s="91">
        <v>16</v>
      </c>
      <c r="B67" s="139" t="s">
        <v>306</v>
      </c>
      <c r="C67" s="136" t="s">
        <v>307</v>
      </c>
      <c r="D67" s="264">
        <v>45457</v>
      </c>
      <c r="E67" s="137">
        <v>3.48</v>
      </c>
      <c r="F67" s="265" t="s">
        <v>308</v>
      </c>
      <c r="G67" s="266"/>
      <c r="H67" s="138">
        <v>3170969</v>
      </c>
      <c r="I67" s="139"/>
    </row>
    <row r="68" spans="1:9" s="42" customFormat="1" x14ac:dyDescent="0.3">
      <c r="A68" s="42">
        <v>17</v>
      </c>
      <c r="B68" s="136" t="s">
        <v>306</v>
      </c>
      <c r="C68" s="136" t="s">
        <v>307</v>
      </c>
      <c r="D68" s="264">
        <v>45449</v>
      </c>
      <c r="E68" s="137">
        <v>13.92</v>
      </c>
      <c r="F68" s="265" t="s">
        <v>308</v>
      </c>
      <c r="G68" s="266"/>
      <c r="H68" s="138">
        <v>3170969</v>
      </c>
      <c r="I68" s="139"/>
    </row>
    <row r="69" spans="1:9" s="42" customFormat="1" x14ac:dyDescent="0.3">
      <c r="A69" s="42">
        <v>18</v>
      </c>
      <c r="B69" s="136" t="s">
        <v>306</v>
      </c>
      <c r="C69" s="136" t="s">
        <v>307</v>
      </c>
      <c r="D69" s="264">
        <v>45449</v>
      </c>
      <c r="E69" s="137">
        <v>3.48</v>
      </c>
      <c r="F69" s="265" t="s">
        <v>308</v>
      </c>
      <c r="G69" s="266"/>
      <c r="H69" s="138">
        <v>3170969</v>
      </c>
      <c r="I69" s="139"/>
    </row>
    <row r="70" spans="1:9" ht="27.6" x14ac:dyDescent="0.45">
      <c r="C70" s="189" t="s">
        <v>328</v>
      </c>
      <c r="D70" s="194" t="s">
        <v>285</v>
      </c>
      <c r="E70" s="195">
        <f>E51+E41+E24+E17+E7</f>
        <v>365248.75</v>
      </c>
      <c r="H70" s="256"/>
      <c r="I70" s="25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46527-E05A-4707-A54A-80079B04CBAD}">
  <sheetPr filterMode="1"/>
  <dimension ref="A1:AC216"/>
  <sheetViews>
    <sheetView topLeftCell="A64" zoomScale="97" zoomScaleNormal="97" workbookViewId="0">
      <selection activeCell="E219" sqref="E219"/>
    </sheetView>
  </sheetViews>
  <sheetFormatPr baseColWidth="10" defaultColWidth="11.44140625" defaultRowHeight="14.4" x14ac:dyDescent="0.3"/>
  <cols>
    <col min="1" max="1" width="2.44140625" customWidth="1"/>
    <col min="2" max="2" width="24.77734375" bestFit="1" customWidth="1"/>
    <col min="3" max="3" width="6.88671875" customWidth="1"/>
    <col min="4" max="4" width="50.6640625" customWidth="1"/>
    <col min="5" max="5" width="14" customWidth="1"/>
    <col min="6" max="6" width="14.88671875" customWidth="1"/>
    <col min="7" max="9" width="11.44140625" hidden="1" customWidth="1"/>
    <col min="10" max="10" width="13.88671875" customWidth="1"/>
    <col min="11" max="13" width="11.44140625" hidden="1" customWidth="1"/>
    <col min="14" max="14" width="16.5546875" customWidth="1"/>
    <col min="15" max="15" width="6.88671875" customWidth="1"/>
    <col min="16" max="16" width="48.33203125" style="4" bestFit="1" customWidth="1"/>
    <col min="20" max="20" width="11.44140625" customWidth="1"/>
    <col min="21" max="21" width="14.44140625" customWidth="1"/>
    <col min="22" max="22" width="11.44140625" customWidth="1"/>
    <col min="29" max="29" width="17.5546875" customWidth="1"/>
  </cols>
  <sheetData>
    <row r="1" spans="1:16" ht="15" thickBot="1" x14ac:dyDescent="0.35">
      <c r="B1" s="418"/>
      <c r="C1" s="418"/>
      <c r="D1" s="418"/>
      <c r="E1" s="258"/>
      <c r="F1" s="196"/>
      <c r="G1" s="197"/>
      <c r="H1" s="197"/>
      <c r="I1" s="198">
        <v>1750</v>
      </c>
      <c r="J1" s="197"/>
      <c r="K1" s="197"/>
      <c r="L1" s="197"/>
      <c r="M1" s="197"/>
      <c r="N1" s="199"/>
      <c r="O1" s="200"/>
    </row>
    <row r="2" spans="1:16" ht="55.8" thickBot="1" x14ac:dyDescent="0.35">
      <c r="A2" s="4"/>
      <c r="B2" s="298" t="s">
        <v>289</v>
      </c>
      <c r="C2" s="133" t="s">
        <v>0</v>
      </c>
      <c r="D2" s="299" t="s">
        <v>286</v>
      </c>
      <c r="E2" s="300" t="s">
        <v>514</v>
      </c>
      <c r="F2" s="381" t="s">
        <v>287</v>
      </c>
      <c r="G2" s="380" t="s">
        <v>300</v>
      </c>
      <c r="H2" s="302" t="s">
        <v>219</v>
      </c>
      <c r="I2" s="378"/>
      <c r="J2" s="186" t="s">
        <v>309</v>
      </c>
      <c r="K2" s="380" t="s">
        <v>299</v>
      </c>
      <c r="L2" s="302" t="s">
        <v>2</v>
      </c>
      <c r="M2" s="379" t="s">
        <v>3</v>
      </c>
      <c r="N2" s="382" t="s">
        <v>288</v>
      </c>
      <c r="O2" s="305" t="s">
        <v>290</v>
      </c>
      <c r="P2" s="306" t="s">
        <v>155</v>
      </c>
    </row>
    <row r="3" spans="1:16" hidden="1" x14ac:dyDescent="0.3">
      <c r="A3" s="4"/>
      <c r="B3" s="222" t="s">
        <v>4</v>
      </c>
      <c r="C3" s="223">
        <v>1</v>
      </c>
      <c r="D3" s="224" t="s">
        <v>5</v>
      </c>
      <c r="E3" s="225">
        <v>1850</v>
      </c>
      <c r="F3" s="226"/>
      <c r="G3" s="159"/>
      <c r="H3" s="159"/>
      <c r="I3" s="159"/>
      <c r="J3" s="226"/>
      <c r="K3" s="159"/>
      <c r="L3" s="159"/>
      <c r="M3" s="159"/>
      <c r="N3" s="296">
        <f>F3+J3</f>
        <v>0</v>
      </c>
      <c r="O3" s="297" t="s">
        <v>202</v>
      </c>
      <c r="P3" s="311" t="s">
        <v>385</v>
      </c>
    </row>
    <row r="4" spans="1:16" ht="15" hidden="1" thickBot="1" x14ac:dyDescent="0.35">
      <c r="A4" s="4"/>
      <c r="B4" s="211" t="s">
        <v>4</v>
      </c>
      <c r="C4" s="212">
        <v>2</v>
      </c>
      <c r="D4" s="213" t="s">
        <v>25</v>
      </c>
      <c r="E4" s="214" t="s">
        <v>6</v>
      </c>
      <c r="F4" s="215">
        <v>1000</v>
      </c>
      <c r="G4" s="102"/>
      <c r="H4" s="102"/>
      <c r="I4" s="102"/>
      <c r="J4" s="215"/>
      <c r="K4" s="102"/>
      <c r="L4" s="102"/>
      <c r="M4" s="102"/>
      <c r="N4" s="290">
        <f>F4</f>
        <v>1000</v>
      </c>
      <c r="O4" s="327" t="s">
        <v>202</v>
      </c>
      <c r="P4" s="310" t="s">
        <v>378</v>
      </c>
    </row>
    <row r="5" spans="1:16" ht="15" thickBot="1" x14ac:dyDescent="0.35">
      <c r="A5" s="4"/>
      <c r="B5" s="232"/>
      <c r="C5" s="233"/>
      <c r="D5" s="233"/>
      <c r="E5" s="234"/>
      <c r="F5" s="235"/>
      <c r="G5" s="209"/>
      <c r="H5" s="104"/>
      <c r="I5" s="207"/>
      <c r="J5" s="236"/>
      <c r="K5" s="209"/>
      <c r="L5" s="104"/>
      <c r="M5" s="207"/>
      <c r="N5" s="376"/>
      <c r="O5" s="377"/>
      <c r="P5" s="377"/>
    </row>
    <row r="6" spans="1:16" hidden="1" x14ac:dyDescent="0.3">
      <c r="A6" s="4"/>
      <c r="B6" s="222" t="s">
        <v>8</v>
      </c>
      <c r="C6" s="223">
        <v>2</v>
      </c>
      <c r="D6" s="224" t="s">
        <v>245</v>
      </c>
      <c r="E6" s="225">
        <v>1850</v>
      </c>
      <c r="F6" s="226"/>
      <c r="G6" s="102"/>
      <c r="H6" s="102"/>
      <c r="I6" s="102"/>
      <c r="J6" s="226"/>
      <c r="K6" s="102"/>
      <c r="L6" s="102"/>
      <c r="M6" s="102"/>
      <c r="N6" s="296"/>
      <c r="O6" s="297" t="s">
        <v>202</v>
      </c>
      <c r="P6" s="311" t="s">
        <v>385</v>
      </c>
    </row>
    <row r="7" spans="1:16" hidden="1" x14ac:dyDescent="0.3">
      <c r="A7" s="4"/>
      <c r="B7" s="147" t="s">
        <v>8</v>
      </c>
      <c r="C7" s="99">
        <v>4</v>
      </c>
      <c r="D7" s="101" t="s">
        <v>9</v>
      </c>
      <c r="E7" s="2">
        <v>1850</v>
      </c>
      <c r="F7" s="3"/>
      <c r="G7" s="131"/>
      <c r="H7" s="102"/>
      <c r="I7" s="102"/>
      <c r="J7" s="3"/>
      <c r="K7" s="102"/>
      <c r="L7" s="102"/>
      <c r="M7" s="102"/>
      <c r="N7" s="281"/>
      <c r="O7" s="282" t="s">
        <v>202</v>
      </c>
      <c r="P7" s="311" t="s">
        <v>385</v>
      </c>
    </row>
    <row r="8" spans="1:16" hidden="1" x14ac:dyDescent="0.3">
      <c r="A8" s="4"/>
      <c r="B8" s="147" t="s">
        <v>8</v>
      </c>
      <c r="C8" s="99">
        <v>6</v>
      </c>
      <c r="D8" s="101" t="s">
        <v>317</v>
      </c>
      <c r="E8" s="2" t="s">
        <v>6</v>
      </c>
      <c r="F8" s="3">
        <v>400</v>
      </c>
      <c r="G8" s="102"/>
      <c r="H8" s="102"/>
      <c r="I8" s="102"/>
      <c r="J8" s="3"/>
      <c r="K8" s="102"/>
      <c r="L8" s="102"/>
      <c r="M8" s="102"/>
      <c r="N8" s="281">
        <f>F8</f>
        <v>400</v>
      </c>
      <c r="O8" s="282" t="s">
        <v>478</v>
      </c>
      <c r="P8" s="311" t="s">
        <v>479</v>
      </c>
    </row>
    <row r="9" spans="1:16" hidden="1" x14ac:dyDescent="0.3">
      <c r="A9" s="4"/>
      <c r="B9" s="147" t="s">
        <v>8</v>
      </c>
      <c r="C9" s="99">
        <v>8</v>
      </c>
      <c r="D9" s="101" t="s">
        <v>227</v>
      </c>
      <c r="E9" s="2">
        <v>1850</v>
      </c>
      <c r="F9" s="3"/>
      <c r="G9" s="102"/>
      <c r="H9" s="102"/>
      <c r="I9" s="102"/>
      <c r="J9" s="3"/>
      <c r="K9" s="102"/>
      <c r="L9" s="102"/>
      <c r="M9" s="102"/>
      <c r="N9" s="281"/>
      <c r="O9" s="282" t="s">
        <v>202</v>
      </c>
      <c r="P9" s="311" t="s">
        <v>385</v>
      </c>
    </row>
    <row r="10" spans="1:16" hidden="1" x14ac:dyDescent="0.3">
      <c r="A10" s="4"/>
      <c r="B10" s="147" t="s">
        <v>8</v>
      </c>
      <c r="C10" s="99">
        <v>10</v>
      </c>
      <c r="D10" s="101" t="s">
        <v>10</v>
      </c>
      <c r="E10" s="2">
        <v>400</v>
      </c>
      <c r="F10" s="3"/>
      <c r="G10" s="102"/>
      <c r="H10" s="102"/>
      <c r="I10" s="102"/>
      <c r="J10" s="3"/>
      <c r="K10" s="102"/>
      <c r="L10" s="102"/>
      <c r="M10" s="102"/>
      <c r="N10" s="281">
        <f>F10</f>
        <v>0</v>
      </c>
      <c r="O10" s="282" t="s">
        <v>201</v>
      </c>
      <c r="P10" s="311" t="s">
        <v>480</v>
      </c>
    </row>
    <row r="11" spans="1:16" hidden="1" x14ac:dyDescent="0.3">
      <c r="A11" s="4"/>
      <c r="B11" s="147" t="s">
        <v>8</v>
      </c>
      <c r="C11" s="99">
        <v>12</v>
      </c>
      <c r="D11" s="101" t="s">
        <v>196</v>
      </c>
      <c r="E11" s="2" t="s">
        <v>6</v>
      </c>
      <c r="F11" s="3"/>
      <c r="G11" s="102"/>
      <c r="H11" s="102"/>
      <c r="I11" s="102"/>
      <c r="J11" s="3"/>
      <c r="K11" s="102"/>
      <c r="L11" s="102"/>
      <c r="M11" s="102"/>
      <c r="N11" s="281"/>
      <c r="O11" s="282"/>
      <c r="P11" s="311" t="s">
        <v>375</v>
      </c>
    </row>
    <row r="12" spans="1:16" hidden="1" x14ac:dyDescent="0.3">
      <c r="A12" s="4"/>
      <c r="B12" s="147" t="s">
        <v>8</v>
      </c>
      <c r="C12" s="99">
        <v>14</v>
      </c>
      <c r="D12" s="101" t="s">
        <v>236</v>
      </c>
      <c r="E12" s="2" t="s">
        <v>6</v>
      </c>
      <c r="F12" s="3"/>
      <c r="G12" s="102"/>
      <c r="H12" s="102"/>
      <c r="I12" s="102"/>
      <c r="J12" s="3"/>
      <c r="K12" s="102"/>
      <c r="L12" s="102"/>
      <c r="M12" s="102"/>
      <c r="N12" s="281">
        <f>F12+J12</f>
        <v>0</v>
      </c>
      <c r="O12" s="282" t="s">
        <v>376</v>
      </c>
      <c r="P12" s="311" t="s">
        <v>382</v>
      </c>
    </row>
    <row r="13" spans="1:16" ht="15" hidden="1" thickBot="1" x14ac:dyDescent="0.35">
      <c r="A13" s="4"/>
      <c r="B13" s="211" t="s">
        <v>8</v>
      </c>
      <c r="C13" s="212">
        <v>16</v>
      </c>
      <c r="D13" s="213" t="s">
        <v>11</v>
      </c>
      <c r="E13" s="214">
        <v>1850</v>
      </c>
      <c r="F13" s="215"/>
      <c r="G13" s="102"/>
      <c r="H13" s="102"/>
      <c r="I13" s="102"/>
      <c r="J13" s="215"/>
      <c r="K13" s="102"/>
      <c r="L13" s="102"/>
      <c r="M13" s="102"/>
      <c r="N13" s="290"/>
      <c r="O13" s="327"/>
      <c r="P13" s="311" t="s">
        <v>385</v>
      </c>
    </row>
    <row r="14" spans="1:16" ht="15" thickBot="1" x14ac:dyDescent="0.35">
      <c r="A14" s="4"/>
      <c r="B14" s="237" t="s">
        <v>8</v>
      </c>
      <c r="C14" s="238">
        <v>18</v>
      </c>
      <c r="D14" s="239" t="s">
        <v>12</v>
      </c>
      <c r="E14" s="240" t="s">
        <v>7</v>
      </c>
      <c r="F14" s="241">
        <v>1850</v>
      </c>
      <c r="G14" s="210"/>
      <c r="H14" s="183"/>
      <c r="I14" s="208"/>
      <c r="J14" s="242">
        <v>50</v>
      </c>
      <c r="K14" s="210"/>
      <c r="L14" s="183"/>
      <c r="M14" s="208"/>
      <c r="N14" s="390">
        <f>F14+J14</f>
        <v>1900</v>
      </c>
      <c r="O14" s="391"/>
      <c r="P14" s="392" t="s">
        <v>481</v>
      </c>
    </row>
    <row r="15" spans="1:16" hidden="1" x14ac:dyDescent="0.3">
      <c r="A15" s="4"/>
      <c r="B15" s="222" t="s">
        <v>8</v>
      </c>
      <c r="C15" s="223">
        <v>20</v>
      </c>
      <c r="D15" s="224" t="s">
        <v>174</v>
      </c>
      <c r="E15" s="225" t="s">
        <v>6</v>
      </c>
      <c r="F15" s="226"/>
      <c r="G15" s="102"/>
      <c r="H15" s="102"/>
      <c r="I15" s="102"/>
      <c r="J15" s="226"/>
      <c r="K15" s="102"/>
      <c r="L15" s="102"/>
      <c r="M15" s="102"/>
      <c r="N15" s="296"/>
      <c r="O15" s="297"/>
      <c r="P15" s="311" t="s">
        <v>377</v>
      </c>
    </row>
    <row r="16" spans="1:16" hidden="1" x14ac:dyDescent="0.3">
      <c r="A16" s="4"/>
      <c r="B16" s="147" t="s">
        <v>8</v>
      </c>
      <c r="C16" s="99">
        <v>22</v>
      </c>
      <c r="D16" s="101" t="s">
        <v>13</v>
      </c>
      <c r="E16" s="2" t="s">
        <v>6</v>
      </c>
      <c r="F16" s="3"/>
      <c r="G16" s="102"/>
      <c r="H16" s="102"/>
      <c r="I16" s="102"/>
      <c r="J16" s="3"/>
      <c r="K16" s="102"/>
      <c r="L16" s="102"/>
      <c r="M16" s="102"/>
      <c r="N16" s="281"/>
      <c r="O16" s="282"/>
      <c r="P16" s="311" t="s">
        <v>375</v>
      </c>
    </row>
    <row r="17" spans="1:16" hidden="1" x14ac:dyDescent="0.3">
      <c r="A17" s="4"/>
      <c r="B17" s="147" t="s">
        <v>8</v>
      </c>
      <c r="C17" s="99">
        <v>24</v>
      </c>
      <c r="D17" s="101" t="s">
        <v>14</v>
      </c>
      <c r="E17" s="2">
        <v>1850</v>
      </c>
      <c r="F17" s="3"/>
      <c r="G17" s="102"/>
      <c r="H17" s="102"/>
      <c r="I17" s="102"/>
      <c r="J17" s="3"/>
      <c r="K17" s="102"/>
      <c r="L17" s="102"/>
      <c r="M17" s="102"/>
      <c r="N17" s="281">
        <f>F17</f>
        <v>0</v>
      </c>
      <c r="O17" s="282"/>
      <c r="P17" s="311" t="s">
        <v>385</v>
      </c>
    </row>
    <row r="18" spans="1:16" hidden="1" x14ac:dyDescent="0.3">
      <c r="A18" s="4"/>
      <c r="B18" s="147" t="s">
        <v>8</v>
      </c>
      <c r="C18" s="99">
        <v>26</v>
      </c>
      <c r="D18" s="101" t="s">
        <v>246</v>
      </c>
      <c r="E18" s="2">
        <v>1850</v>
      </c>
      <c r="F18" s="3"/>
      <c r="G18" s="102"/>
      <c r="H18" s="102"/>
      <c r="I18" s="102"/>
      <c r="J18" s="3"/>
      <c r="K18" s="102"/>
      <c r="L18" s="102"/>
      <c r="M18" s="102"/>
      <c r="N18" s="281"/>
      <c r="O18" s="282"/>
      <c r="P18" s="311" t="s">
        <v>385</v>
      </c>
    </row>
    <row r="19" spans="1:16" hidden="1" x14ac:dyDescent="0.3">
      <c r="A19" s="4"/>
      <c r="B19" s="147" t="s">
        <v>8</v>
      </c>
      <c r="C19" s="99">
        <v>28</v>
      </c>
      <c r="D19" s="101" t="s">
        <v>15</v>
      </c>
      <c r="E19" s="2">
        <v>1850</v>
      </c>
      <c r="F19" s="3"/>
      <c r="G19" s="102"/>
      <c r="H19" s="102"/>
      <c r="I19" s="102"/>
      <c r="J19" s="3"/>
      <c r="K19" s="102"/>
      <c r="L19" s="102"/>
      <c r="M19" s="102"/>
      <c r="N19" s="281"/>
      <c r="O19" s="282"/>
      <c r="P19" s="311" t="s">
        <v>385</v>
      </c>
    </row>
    <row r="20" spans="1:16" hidden="1" x14ac:dyDescent="0.3">
      <c r="A20" s="4"/>
      <c r="B20" s="147" t="s">
        <v>8</v>
      </c>
      <c r="C20" s="99">
        <v>30</v>
      </c>
      <c r="D20" s="101" t="s">
        <v>16</v>
      </c>
      <c r="E20" s="2">
        <v>1850</v>
      </c>
      <c r="F20" s="3"/>
      <c r="G20" s="102"/>
      <c r="H20" s="102"/>
      <c r="I20" s="102"/>
      <c r="J20" s="3"/>
      <c r="K20" s="102"/>
      <c r="L20" s="102"/>
      <c r="M20" s="102"/>
      <c r="N20" s="281"/>
      <c r="O20" s="282"/>
      <c r="P20" s="311" t="s">
        <v>385</v>
      </c>
    </row>
    <row r="21" spans="1:16" hidden="1" x14ac:dyDescent="0.3">
      <c r="B21" s="147" t="s">
        <v>8</v>
      </c>
      <c r="C21" s="99">
        <v>32</v>
      </c>
      <c r="D21" s="101" t="s">
        <v>291</v>
      </c>
      <c r="E21" s="2">
        <v>1850</v>
      </c>
      <c r="F21" s="3"/>
      <c r="G21" s="102"/>
      <c r="H21" s="102"/>
      <c r="I21" s="102"/>
      <c r="J21" s="3"/>
      <c r="K21" s="102"/>
      <c r="L21" s="102"/>
      <c r="M21" s="102"/>
      <c r="N21" s="281"/>
      <c r="O21" s="282"/>
      <c r="P21" s="311" t="s">
        <v>385</v>
      </c>
    </row>
    <row r="22" spans="1:16" hidden="1" x14ac:dyDescent="0.3">
      <c r="B22" s="147" t="s">
        <v>8</v>
      </c>
      <c r="C22" s="99">
        <v>34</v>
      </c>
      <c r="D22" s="101" t="s">
        <v>318</v>
      </c>
      <c r="E22" s="2">
        <v>1900</v>
      </c>
      <c r="F22" s="3"/>
      <c r="G22" s="102"/>
      <c r="H22" s="102"/>
      <c r="I22" s="102"/>
      <c r="J22" s="3"/>
      <c r="K22" s="102"/>
      <c r="L22" s="102"/>
      <c r="M22" s="102"/>
      <c r="N22" s="281"/>
      <c r="O22" s="282"/>
      <c r="P22" s="311" t="s">
        <v>385</v>
      </c>
    </row>
    <row r="23" spans="1:16" hidden="1" x14ac:dyDescent="0.3">
      <c r="B23" s="147" t="s">
        <v>8</v>
      </c>
      <c r="C23" s="99">
        <v>36</v>
      </c>
      <c r="D23" s="101" t="s">
        <v>17</v>
      </c>
      <c r="E23" s="2">
        <v>1850</v>
      </c>
      <c r="F23" s="3"/>
      <c r="G23" s="102"/>
      <c r="H23" s="102"/>
      <c r="I23" s="102"/>
      <c r="J23" s="3"/>
      <c r="K23" s="102"/>
      <c r="L23" s="102"/>
      <c r="M23" s="102"/>
      <c r="N23" s="281"/>
      <c r="O23" s="282"/>
      <c r="P23" s="311" t="s">
        <v>385</v>
      </c>
    </row>
    <row r="24" spans="1:16" hidden="1" x14ac:dyDescent="0.3">
      <c r="B24" s="147" t="s">
        <v>8</v>
      </c>
      <c r="C24" s="99">
        <v>38</v>
      </c>
      <c r="D24" s="101" t="s">
        <v>18</v>
      </c>
      <c r="E24" s="2" t="s">
        <v>6</v>
      </c>
      <c r="F24" s="3">
        <v>1000</v>
      </c>
      <c r="G24" s="102"/>
      <c r="H24" s="102"/>
      <c r="I24" s="102"/>
      <c r="J24" s="3"/>
      <c r="K24" s="102"/>
      <c r="L24" s="102"/>
      <c r="M24" s="102"/>
      <c r="N24" s="281">
        <f>F24</f>
        <v>1000</v>
      </c>
      <c r="O24" s="282"/>
      <c r="P24" s="310" t="s">
        <v>378</v>
      </c>
    </row>
    <row r="25" spans="1:16" hidden="1" x14ac:dyDescent="0.3">
      <c r="B25" s="147" t="s">
        <v>8</v>
      </c>
      <c r="C25" s="99">
        <v>40</v>
      </c>
      <c r="D25" s="101" t="s">
        <v>19</v>
      </c>
      <c r="E25" s="2" t="s">
        <v>6</v>
      </c>
      <c r="F25" s="3">
        <v>1000</v>
      </c>
      <c r="G25" s="102"/>
      <c r="H25" s="102"/>
      <c r="I25" s="102"/>
      <c r="J25" s="3"/>
      <c r="K25" s="102"/>
      <c r="L25" s="102"/>
      <c r="M25" s="102"/>
      <c r="N25" s="281">
        <f>F25</f>
        <v>1000</v>
      </c>
      <c r="O25" s="282"/>
      <c r="P25" s="310" t="s">
        <v>378</v>
      </c>
    </row>
    <row r="26" spans="1:16" hidden="1" x14ac:dyDescent="0.3">
      <c r="B26" s="147" t="s">
        <v>8</v>
      </c>
      <c r="C26" s="99">
        <v>42</v>
      </c>
      <c r="D26" s="101" t="s">
        <v>20</v>
      </c>
      <c r="E26" s="2" t="s">
        <v>6</v>
      </c>
      <c r="F26" s="3"/>
      <c r="G26" s="102"/>
      <c r="H26" s="102"/>
      <c r="I26" s="102"/>
      <c r="J26" s="3"/>
      <c r="K26" s="102"/>
      <c r="L26" s="102"/>
      <c r="M26" s="102"/>
      <c r="N26" s="281"/>
      <c r="O26" s="282"/>
      <c r="P26" s="311" t="s">
        <v>367</v>
      </c>
    </row>
    <row r="27" spans="1:16" hidden="1" x14ac:dyDescent="0.3">
      <c r="B27" s="147" t="s">
        <v>8</v>
      </c>
      <c r="C27" s="99">
        <v>44</v>
      </c>
      <c r="D27" s="101" t="s">
        <v>203</v>
      </c>
      <c r="E27" s="2" t="s">
        <v>6</v>
      </c>
      <c r="F27" s="3">
        <v>1000</v>
      </c>
      <c r="G27" s="102"/>
      <c r="H27" s="102"/>
      <c r="I27" s="102"/>
      <c r="J27" s="3"/>
      <c r="K27" s="102"/>
      <c r="L27" s="102"/>
      <c r="M27" s="102"/>
      <c r="N27" s="281">
        <f>F27</f>
        <v>1000</v>
      </c>
      <c r="O27" s="282"/>
      <c r="P27" s="310" t="s">
        <v>378</v>
      </c>
    </row>
    <row r="28" spans="1:16" hidden="1" x14ac:dyDescent="0.3">
      <c r="B28" s="147" t="s">
        <v>8</v>
      </c>
      <c r="C28" s="99">
        <v>46</v>
      </c>
      <c r="D28" s="101" t="s">
        <v>277</v>
      </c>
      <c r="E28" s="2" t="s">
        <v>6</v>
      </c>
      <c r="F28" s="3"/>
      <c r="G28" s="102"/>
      <c r="H28" s="102"/>
      <c r="I28" s="102"/>
      <c r="J28" s="3"/>
      <c r="K28" s="102"/>
      <c r="L28" s="102"/>
      <c r="M28" s="102"/>
      <c r="N28" s="281">
        <f>F28+J28</f>
        <v>0</v>
      </c>
      <c r="O28" s="282"/>
      <c r="P28" s="311" t="s">
        <v>363</v>
      </c>
    </row>
    <row r="29" spans="1:16" hidden="1" x14ac:dyDescent="0.3">
      <c r="B29" s="147" t="s">
        <v>8</v>
      </c>
      <c r="C29" s="99">
        <v>48</v>
      </c>
      <c r="D29" s="101" t="s">
        <v>204</v>
      </c>
      <c r="E29" s="2" t="s">
        <v>6</v>
      </c>
      <c r="F29" s="3">
        <v>2000</v>
      </c>
      <c r="G29" s="102"/>
      <c r="H29" s="102"/>
      <c r="I29" s="102"/>
      <c r="J29" s="3"/>
      <c r="K29" s="102"/>
      <c r="L29" s="102"/>
      <c r="M29" s="102"/>
      <c r="N29" s="281">
        <f>F29+J29</f>
        <v>2000</v>
      </c>
      <c r="O29" s="282"/>
      <c r="P29" s="310" t="s">
        <v>364</v>
      </c>
    </row>
    <row r="30" spans="1:16" hidden="1" x14ac:dyDescent="0.3">
      <c r="B30" s="147" t="s">
        <v>8</v>
      </c>
      <c r="C30" s="99">
        <v>50</v>
      </c>
      <c r="D30" s="101" t="s">
        <v>22</v>
      </c>
      <c r="E30" s="2">
        <v>4000</v>
      </c>
      <c r="F30" s="3"/>
      <c r="G30" s="102"/>
      <c r="H30" s="102"/>
      <c r="I30" s="102"/>
      <c r="J30" s="3"/>
      <c r="K30" s="102"/>
      <c r="L30" s="102"/>
      <c r="M30" s="102"/>
      <c r="N30" s="281">
        <f>F30+J30</f>
        <v>0</v>
      </c>
      <c r="O30" s="282"/>
      <c r="P30" s="311" t="s">
        <v>482</v>
      </c>
    </row>
    <row r="31" spans="1:16" hidden="1" x14ac:dyDescent="0.3">
      <c r="B31" s="147" t="s">
        <v>8</v>
      </c>
      <c r="C31" s="99">
        <v>52</v>
      </c>
      <c r="D31" s="101" t="s">
        <v>23</v>
      </c>
      <c r="E31" s="2" t="s">
        <v>6</v>
      </c>
      <c r="F31" s="3"/>
      <c r="G31" s="102"/>
      <c r="H31" s="102"/>
      <c r="I31" s="102"/>
      <c r="J31" s="3"/>
      <c r="K31" s="102"/>
      <c r="L31" s="102"/>
      <c r="M31" s="102"/>
      <c r="N31" s="281"/>
      <c r="O31" s="282"/>
      <c r="P31" s="311" t="s">
        <v>483</v>
      </c>
    </row>
    <row r="32" spans="1:16" hidden="1" x14ac:dyDescent="0.3">
      <c r="B32" s="147" t="s">
        <v>8</v>
      </c>
      <c r="C32" s="99">
        <v>54</v>
      </c>
      <c r="D32" s="101" t="s">
        <v>237</v>
      </c>
      <c r="E32" s="2" t="s">
        <v>6</v>
      </c>
      <c r="F32" s="3"/>
      <c r="G32" s="102"/>
      <c r="H32" s="102"/>
      <c r="I32" s="102"/>
      <c r="J32" s="3"/>
      <c r="K32" s="102"/>
      <c r="L32" s="102"/>
      <c r="M32" s="102"/>
      <c r="N32" s="281">
        <f>F32</f>
        <v>0</v>
      </c>
      <c r="O32" s="282"/>
      <c r="P32" s="311" t="s">
        <v>366</v>
      </c>
    </row>
    <row r="33" spans="2:29" hidden="1" x14ac:dyDescent="0.3">
      <c r="B33" s="147" t="s">
        <v>8</v>
      </c>
      <c r="C33" s="99">
        <v>56</v>
      </c>
      <c r="D33" s="101" t="s">
        <v>24</v>
      </c>
      <c r="E33" s="2" t="s">
        <v>6</v>
      </c>
      <c r="F33" s="3">
        <v>1000</v>
      </c>
      <c r="G33" s="102"/>
      <c r="H33" s="102"/>
      <c r="I33" s="102"/>
      <c r="J33" s="3"/>
      <c r="K33" s="102"/>
      <c r="L33" s="102"/>
      <c r="M33" s="102"/>
      <c r="N33" s="281">
        <f>F33+J33</f>
        <v>1000</v>
      </c>
      <c r="O33" s="282"/>
      <c r="P33" s="310" t="s">
        <v>378</v>
      </c>
    </row>
    <row r="34" spans="2:29" hidden="1" x14ac:dyDescent="0.3">
      <c r="B34" s="147" t="s">
        <v>8</v>
      </c>
      <c r="C34" s="99">
        <v>58</v>
      </c>
      <c r="D34" s="101" t="s">
        <v>25</v>
      </c>
      <c r="E34" s="2" t="s">
        <v>6</v>
      </c>
      <c r="F34" s="3">
        <v>1000</v>
      </c>
      <c r="G34" s="102"/>
      <c r="H34" s="102"/>
      <c r="I34" s="102"/>
      <c r="J34" s="3"/>
      <c r="K34" s="102"/>
      <c r="L34" s="102"/>
      <c r="M34" s="102"/>
      <c r="N34" s="281">
        <f>F34</f>
        <v>1000</v>
      </c>
      <c r="O34" s="282"/>
      <c r="P34" s="310" t="s">
        <v>378</v>
      </c>
    </row>
    <row r="35" spans="2:29" ht="15" hidden="1" thickBot="1" x14ac:dyDescent="0.35">
      <c r="B35" s="211" t="s">
        <v>8</v>
      </c>
      <c r="C35" s="212">
        <v>60</v>
      </c>
      <c r="D35" s="213" t="s">
        <v>26</v>
      </c>
      <c r="E35" s="214" t="s">
        <v>6</v>
      </c>
      <c r="F35" s="215">
        <v>1000</v>
      </c>
      <c r="G35" s="102"/>
      <c r="H35" s="102"/>
      <c r="I35" s="102"/>
      <c r="J35" s="215"/>
      <c r="K35" s="102"/>
      <c r="L35" s="102"/>
      <c r="M35" s="102"/>
      <c r="N35" s="290">
        <f>F35</f>
        <v>1000</v>
      </c>
      <c r="O35" s="327"/>
      <c r="P35" s="310" t="s">
        <v>378</v>
      </c>
    </row>
    <row r="36" spans="2:29" ht="15" thickBot="1" x14ac:dyDescent="0.35">
      <c r="B36" s="232"/>
      <c r="C36" s="233"/>
      <c r="D36" s="233"/>
      <c r="E36" s="234"/>
      <c r="F36" s="235"/>
      <c r="G36" s="209"/>
      <c r="H36" s="104"/>
      <c r="I36" s="207"/>
      <c r="J36" s="236"/>
      <c r="K36" s="209"/>
      <c r="L36" s="104"/>
      <c r="M36" s="207"/>
      <c r="N36" s="376"/>
      <c r="O36" s="377"/>
      <c r="P36" s="377"/>
    </row>
    <row r="37" spans="2:29" ht="15" hidden="1" thickBot="1" x14ac:dyDescent="0.35">
      <c r="B37" s="227" t="s">
        <v>27</v>
      </c>
      <c r="C37" s="228" t="s">
        <v>28</v>
      </c>
      <c r="D37" s="229" t="s">
        <v>29</v>
      </c>
      <c r="E37" s="230" t="s">
        <v>6</v>
      </c>
      <c r="F37" s="231">
        <v>1000</v>
      </c>
      <c r="G37" s="102"/>
      <c r="H37" s="102"/>
      <c r="I37" s="102"/>
      <c r="J37" s="231"/>
      <c r="K37" s="102"/>
      <c r="L37" s="102"/>
      <c r="M37" s="102"/>
      <c r="N37" s="334">
        <f>F37+J37</f>
        <v>1000</v>
      </c>
      <c r="O37" s="335"/>
      <c r="P37" s="310" t="s">
        <v>378</v>
      </c>
      <c r="U37" s="115"/>
      <c r="V37" s="132"/>
      <c r="W37" s="132"/>
      <c r="X37" s="132"/>
      <c r="Y37" s="115"/>
      <c r="Z37" s="132"/>
      <c r="AA37" s="132"/>
      <c r="AB37" s="132"/>
      <c r="AC37" s="69"/>
    </row>
    <row r="38" spans="2:29" ht="15" thickBot="1" x14ac:dyDescent="0.35">
      <c r="B38" s="237" t="s">
        <v>27</v>
      </c>
      <c r="C38" s="238" t="s">
        <v>30</v>
      </c>
      <c r="D38" s="239" t="s">
        <v>31</v>
      </c>
      <c r="E38" s="240" t="s">
        <v>7</v>
      </c>
      <c r="F38" s="241">
        <v>10900</v>
      </c>
      <c r="G38" s="210"/>
      <c r="H38" s="183"/>
      <c r="I38" s="208"/>
      <c r="J38" s="242">
        <v>1050</v>
      </c>
      <c r="K38" s="210"/>
      <c r="L38" s="183"/>
      <c r="M38" s="208"/>
      <c r="N38" s="390">
        <f>F38+J38</f>
        <v>11950</v>
      </c>
      <c r="O38" s="391"/>
      <c r="P38" s="392" t="s">
        <v>484</v>
      </c>
    </row>
    <row r="39" spans="2:29" hidden="1" x14ac:dyDescent="0.3">
      <c r="B39" s="222" t="s">
        <v>27</v>
      </c>
      <c r="C39" s="223">
        <v>2</v>
      </c>
      <c r="D39" s="224" t="s">
        <v>32</v>
      </c>
      <c r="E39" s="225" t="s">
        <v>6</v>
      </c>
      <c r="F39" s="226"/>
      <c r="G39" s="102"/>
      <c r="H39" s="102"/>
      <c r="I39" s="102"/>
      <c r="J39" s="226"/>
      <c r="K39" s="102"/>
      <c r="L39" s="102"/>
      <c r="M39" s="102"/>
      <c r="N39" s="296"/>
      <c r="O39" s="297"/>
      <c r="P39" s="311" t="s">
        <v>375</v>
      </c>
      <c r="V39" s="4"/>
      <c r="W39" s="4"/>
      <c r="X39" s="4"/>
      <c r="Y39" s="4"/>
      <c r="Z39" s="4"/>
    </row>
    <row r="40" spans="2:29" hidden="1" x14ac:dyDescent="0.3">
      <c r="B40" s="147" t="s">
        <v>27</v>
      </c>
      <c r="C40" s="99" t="s">
        <v>33</v>
      </c>
      <c r="D40" s="313" t="s">
        <v>228</v>
      </c>
      <c r="E40" s="2">
        <v>1850</v>
      </c>
      <c r="F40" s="41"/>
      <c r="G40" s="102"/>
      <c r="H40" s="102"/>
      <c r="I40" s="102"/>
      <c r="J40" s="3"/>
      <c r="K40" s="102"/>
      <c r="L40" s="102"/>
      <c r="M40" s="102"/>
      <c r="N40" s="281">
        <f>F40+J40</f>
        <v>0</v>
      </c>
      <c r="O40" s="282"/>
      <c r="P40" s="311" t="s">
        <v>385</v>
      </c>
      <c r="V40" s="4"/>
      <c r="W40" s="4"/>
      <c r="X40" s="4"/>
      <c r="Y40" s="4"/>
      <c r="Z40" s="4"/>
    </row>
    <row r="41" spans="2:29" ht="15" hidden="1" thickBot="1" x14ac:dyDescent="0.35">
      <c r="B41" s="211" t="s">
        <v>27</v>
      </c>
      <c r="C41" s="212" t="s">
        <v>34</v>
      </c>
      <c r="D41" s="213" t="s">
        <v>35</v>
      </c>
      <c r="E41" s="214">
        <v>1850</v>
      </c>
      <c r="F41" s="215"/>
      <c r="G41" s="102"/>
      <c r="H41" s="102"/>
      <c r="I41" s="102"/>
      <c r="J41" s="215"/>
      <c r="K41" s="102"/>
      <c r="L41" s="102"/>
      <c r="M41" s="102"/>
      <c r="N41" s="290">
        <f t="shared" ref="N41:N42" si="0">F41+J41</f>
        <v>0</v>
      </c>
      <c r="O41" s="327"/>
      <c r="P41" s="311" t="s">
        <v>385</v>
      </c>
      <c r="V41" s="4"/>
      <c r="W41" s="4"/>
      <c r="X41" s="4"/>
      <c r="Y41" s="4"/>
      <c r="Z41" s="4"/>
    </row>
    <row r="42" spans="2:29" ht="15" thickBot="1" x14ac:dyDescent="0.35">
      <c r="B42" s="237" t="s">
        <v>27</v>
      </c>
      <c r="C42" s="238">
        <v>4</v>
      </c>
      <c r="D42" s="239" t="s">
        <v>36</v>
      </c>
      <c r="E42" s="240" t="s">
        <v>7</v>
      </c>
      <c r="F42" s="241">
        <v>3700</v>
      </c>
      <c r="G42" s="210"/>
      <c r="H42" s="183"/>
      <c r="I42" s="208"/>
      <c r="J42" s="242">
        <v>150</v>
      </c>
      <c r="K42" s="210"/>
      <c r="L42" s="183"/>
      <c r="M42" s="208"/>
      <c r="N42" s="390">
        <f t="shared" si="0"/>
        <v>3850</v>
      </c>
      <c r="O42" s="391"/>
      <c r="P42" s="392" t="s">
        <v>485</v>
      </c>
      <c r="Q42" s="4"/>
      <c r="V42" s="4"/>
      <c r="W42" s="4"/>
      <c r="X42" s="4"/>
      <c r="Y42" s="4"/>
      <c r="Z42" s="4"/>
    </row>
    <row r="43" spans="2:29" hidden="1" x14ac:dyDescent="0.3">
      <c r="B43" s="222" t="s">
        <v>27</v>
      </c>
      <c r="C43" s="223" t="s">
        <v>37</v>
      </c>
      <c r="D43" s="224" t="s">
        <v>38</v>
      </c>
      <c r="E43" s="225" t="s">
        <v>6</v>
      </c>
      <c r="F43" s="226"/>
      <c r="G43" s="102"/>
      <c r="H43" s="102"/>
      <c r="I43" s="102"/>
      <c r="J43" s="226"/>
      <c r="K43" s="102"/>
      <c r="L43" s="102"/>
      <c r="M43" s="102"/>
      <c r="N43" s="296"/>
      <c r="O43" s="297"/>
      <c r="P43" s="311" t="s">
        <v>382</v>
      </c>
      <c r="V43" s="68"/>
      <c r="W43" s="68"/>
      <c r="X43" s="68"/>
      <c r="Y43" s="4"/>
      <c r="Z43" s="4"/>
    </row>
    <row r="44" spans="2:29" hidden="1" x14ac:dyDescent="0.3">
      <c r="B44" s="147" t="s">
        <v>27</v>
      </c>
      <c r="C44" s="99" t="s">
        <v>39</v>
      </c>
      <c r="D44" s="101" t="s">
        <v>40</v>
      </c>
      <c r="E44" s="2">
        <v>1850</v>
      </c>
      <c r="F44" s="3"/>
      <c r="G44" s="102"/>
      <c r="H44" s="102"/>
      <c r="I44" s="102"/>
      <c r="J44" s="3"/>
      <c r="K44" s="102"/>
      <c r="L44" s="102"/>
      <c r="M44" s="102"/>
      <c r="N44" s="281">
        <f>F44</f>
        <v>0</v>
      </c>
      <c r="O44" s="282"/>
      <c r="P44" s="311" t="s">
        <v>385</v>
      </c>
      <c r="V44" s="68"/>
      <c r="W44" s="68"/>
      <c r="X44" s="68"/>
      <c r="Y44" s="4"/>
      <c r="Z44" s="4"/>
    </row>
    <row r="45" spans="2:29" hidden="1" x14ac:dyDescent="0.3">
      <c r="B45" s="147" t="s">
        <v>27</v>
      </c>
      <c r="C45" s="99">
        <v>6</v>
      </c>
      <c r="D45" s="101" t="s">
        <v>41</v>
      </c>
      <c r="E45" s="2">
        <v>1850</v>
      </c>
      <c r="F45" s="3"/>
      <c r="G45" s="102"/>
      <c r="H45" s="102"/>
      <c r="I45" s="102"/>
      <c r="J45" s="3"/>
      <c r="K45" s="102"/>
      <c r="L45" s="102"/>
      <c r="M45" s="102"/>
      <c r="N45" s="281"/>
      <c r="O45" s="282"/>
      <c r="P45" s="311" t="s">
        <v>385</v>
      </c>
      <c r="V45" s="68"/>
      <c r="W45" s="68"/>
      <c r="X45" s="68"/>
      <c r="Y45" s="4"/>
      <c r="Z45" s="4"/>
    </row>
    <row r="46" spans="2:29" hidden="1" x14ac:dyDescent="0.3">
      <c r="B46" s="147" t="s">
        <v>27</v>
      </c>
      <c r="C46" s="99" t="s">
        <v>42</v>
      </c>
      <c r="D46" s="101" t="s">
        <v>43</v>
      </c>
      <c r="E46" s="2" t="s">
        <v>6</v>
      </c>
      <c r="F46" s="3"/>
      <c r="G46" s="102"/>
      <c r="H46" s="102"/>
      <c r="I46" s="102"/>
      <c r="J46" s="3"/>
      <c r="K46" s="102"/>
      <c r="L46" s="102"/>
      <c r="M46" s="102"/>
      <c r="N46" s="281">
        <f>F46</f>
        <v>0</v>
      </c>
      <c r="O46" s="282"/>
      <c r="P46" s="311" t="s">
        <v>366</v>
      </c>
      <c r="V46" s="68"/>
      <c r="W46" s="68"/>
      <c r="X46" s="68"/>
      <c r="Y46" s="4"/>
      <c r="Z46" s="4"/>
    </row>
    <row r="47" spans="2:29" hidden="1" x14ac:dyDescent="0.3">
      <c r="B47" s="147" t="s">
        <v>27</v>
      </c>
      <c r="C47" s="99" t="s">
        <v>44</v>
      </c>
      <c r="D47" s="101" t="s">
        <v>45</v>
      </c>
      <c r="E47" s="2">
        <v>5550</v>
      </c>
      <c r="F47" s="3"/>
      <c r="G47" s="102"/>
      <c r="H47" s="102"/>
      <c r="I47" s="102"/>
      <c r="J47" s="3"/>
      <c r="K47" s="102"/>
      <c r="L47" s="102"/>
      <c r="M47" s="102"/>
      <c r="N47" s="281">
        <f>F47+J47</f>
        <v>0</v>
      </c>
      <c r="O47" s="282"/>
      <c r="P47" s="311" t="s">
        <v>486</v>
      </c>
      <c r="V47" s="68"/>
      <c r="W47" s="68"/>
      <c r="X47" s="68"/>
      <c r="Y47" s="4"/>
      <c r="Z47" s="4"/>
    </row>
    <row r="48" spans="2:29" hidden="1" x14ac:dyDescent="0.3">
      <c r="B48" s="147" t="s">
        <v>27</v>
      </c>
      <c r="C48" s="99">
        <v>8</v>
      </c>
      <c r="D48" s="101" t="s">
        <v>46</v>
      </c>
      <c r="E48" s="2">
        <v>1850</v>
      </c>
      <c r="F48" s="3"/>
      <c r="G48" s="102"/>
      <c r="H48" s="102"/>
      <c r="I48" s="102"/>
      <c r="J48" s="3"/>
      <c r="K48" s="102"/>
      <c r="L48" s="102"/>
      <c r="M48" s="102"/>
      <c r="N48" s="281"/>
      <c r="O48" s="282"/>
      <c r="P48" s="311" t="s">
        <v>385</v>
      </c>
      <c r="V48" s="68"/>
      <c r="W48" s="68"/>
      <c r="X48" s="68"/>
      <c r="Y48" s="4"/>
      <c r="Z48" s="4"/>
    </row>
    <row r="49" spans="2:26" hidden="1" x14ac:dyDescent="0.3">
      <c r="B49" s="147" t="s">
        <v>27</v>
      </c>
      <c r="C49" s="99">
        <v>9</v>
      </c>
      <c r="D49" s="101" t="s">
        <v>220</v>
      </c>
      <c r="E49" s="2" t="s">
        <v>6</v>
      </c>
      <c r="F49" s="3"/>
      <c r="G49" s="102"/>
      <c r="H49" s="102"/>
      <c r="I49" s="102"/>
      <c r="J49" s="3"/>
      <c r="K49" s="102"/>
      <c r="L49" s="102"/>
      <c r="M49" s="102"/>
      <c r="N49" s="281"/>
      <c r="O49" s="282"/>
      <c r="P49" s="311" t="s">
        <v>375</v>
      </c>
      <c r="V49" s="69"/>
      <c r="W49" s="69"/>
      <c r="X49" s="69"/>
      <c r="Y49" s="4"/>
      <c r="Z49" s="4"/>
    </row>
    <row r="50" spans="2:26" hidden="1" x14ac:dyDescent="0.3">
      <c r="B50" s="147" t="s">
        <v>27</v>
      </c>
      <c r="C50" s="99">
        <v>10</v>
      </c>
      <c r="D50" s="101" t="s">
        <v>47</v>
      </c>
      <c r="E50" s="2">
        <v>1850</v>
      </c>
      <c r="F50" s="3"/>
      <c r="G50" s="102"/>
      <c r="H50" s="102"/>
      <c r="I50" s="102"/>
      <c r="J50" s="3"/>
      <c r="K50" s="102"/>
      <c r="L50" s="102"/>
      <c r="M50" s="102"/>
      <c r="N50" s="281"/>
      <c r="O50" s="282"/>
      <c r="P50" s="311" t="s">
        <v>385</v>
      </c>
      <c r="W50" s="69"/>
      <c r="X50" s="69"/>
    </row>
    <row r="51" spans="2:26" hidden="1" x14ac:dyDescent="0.3">
      <c r="B51" s="147" t="s">
        <v>27</v>
      </c>
      <c r="C51" s="99">
        <v>11</v>
      </c>
      <c r="D51" s="101" t="s">
        <v>221</v>
      </c>
      <c r="E51" s="2">
        <v>7750</v>
      </c>
      <c r="F51" s="3"/>
      <c r="G51" s="102"/>
      <c r="H51" s="102"/>
      <c r="I51" s="102"/>
      <c r="J51" s="3"/>
      <c r="K51" s="102"/>
      <c r="L51" s="102"/>
      <c r="M51" s="102"/>
      <c r="N51" s="281">
        <f>F51</f>
        <v>0</v>
      </c>
      <c r="O51" s="282"/>
      <c r="P51" s="311" t="s">
        <v>487</v>
      </c>
    </row>
    <row r="52" spans="2:26" hidden="1" x14ac:dyDescent="0.3">
      <c r="B52" s="147" t="s">
        <v>27</v>
      </c>
      <c r="C52" s="99">
        <v>12</v>
      </c>
      <c r="D52" s="101" t="s">
        <v>48</v>
      </c>
      <c r="E52" s="2">
        <v>1850</v>
      </c>
      <c r="F52" s="3"/>
      <c r="G52" s="102"/>
      <c r="H52" s="102"/>
      <c r="I52" s="102"/>
      <c r="J52" s="3"/>
      <c r="K52" s="102"/>
      <c r="L52" s="102"/>
      <c r="M52" s="102"/>
      <c r="N52" s="281"/>
      <c r="O52" s="282"/>
      <c r="P52" s="311" t="s">
        <v>385</v>
      </c>
    </row>
    <row r="53" spans="2:26" hidden="1" x14ac:dyDescent="0.3">
      <c r="B53" s="178" t="s">
        <v>27</v>
      </c>
      <c r="C53" s="179">
        <v>13</v>
      </c>
      <c r="D53" s="180" t="s">
        <v>49</v>
      </c>
      <c r="E53" s="181">
        <v>20586</v>
      </c>
      <c r="F53" s="182"/>
      <c r="G53" s="183"/>
      <c r="H53" s="183"/>
      <c r="I53" s="183"/>
      <c r="J53" s="182"/>
      <c r="K53" s="182"/>
      <c r="L53" s="182"/>
      <c r="M53" s="182"/>
      <c r="N53" s="285">
        <f>F53+J53</f>
        <v>0</v>
      </c>
      <c r="O53" s="286"/>
      <c r="P53" s="312" t="s">
        <v>488</v>
      </c>
    </row>
    <row r="54" spans="2:26" hidden="1" x14ac:dyDescent="0.3">
      <c r="B54" s="147" t="s">
        <v>27</v>
      </c>
      <c r="C54" s="99">
        <v>14</v>
      </c>
      <c r="D54" s="101" t="s">
        <v>50</v>
      </c>
      <c r="E54" s="2">
        <v>1850</v>
      </c>
      <c r="F54" s="3"/>
      <c r="G54" s="102"/>
      <c r="H54" s="102"/>
      <c r="I54" s="102"/>
      <c r="J54" s="3"/>
      <c r="K54" s="102"/>
      <c r="L54" s="102"/>
      <c r="M54" s="102"/>
      <c r="N54" s="281"/>
      <c r="O54" s="282"/>
      <c r="P54" s="311" t="s">
        <v>385</v>
      </c>
    </row>
    <row r="55" spans="2:26" hidden="1" x14ac:dyDescent="0.3">
      <c r="B55" s="147" t="s">
        <v>27</v>
      </c>
      <c r="C55" s="99">
        <v>15</v>
      </c>
      <c r="D55" s="101" t="s">
        <v>215</v>
      </c>
      <c r="E55" s="2">
        <v>1874.65</v>
      </c>
      <c r="F55" s="3"/>
      <c r="G55" s="102"/>
      <c r="H55" s="102"/>
      <c r="I55" s="102"/>
      <c r="J55" s="3"/>
      <c r="K55" s="102"/>
      <c r="L55" s="102"/>
      <c r="M55" s="102"/>
      <c r="N55" s="281">
        <f>F55+J55</f>
        <v>0</v>
      </c>
      <c r="O55" s="282"/>
      <c r="P55" s="311" t="s">
        <v>385</v>
      </c>
    </row>
    <row r="56" spans="2:26" ht="15" hidden="1" thickBot="1" x14ac:dyDescent="0.35">
      <c r="B56" s="216" t="s">
        <v>27</v>
      </c>
      <c r="C56" s="217">
        <v>16</v>
      </c>
      <c r="D56" s="218" t="s">
        <v>222</v>
      </c>
      <c r="E56" s="219">
        <v>10508</v>
      </c>
      <c r="F56" s="220">
        <v>34224.400000000001</v>
      </c>
      <c r="G56" s="183"/>
      <c r="H56" s="183"/>
      <c r="I56" s="183"/>
      <c r="J56" s="220"/>
      <c r="K56" s="183"/>
      <c r="L56" s="183"/>
      <c r="M56" s="183"/>
      <c r="N56" s="328">
        <f>F56</f>
        <v>34224.400000000001</v>
      </c>
      <c r="O56" s="329"/>
      <c r="P56" s="312" t="s">
        <v>489</v>
      </c>
      <c r="Q56" s="45"/>
    </row>
    <row r="57" spans="2:26" ht="15" thickBot="1" x14ac:dyDescent="0.35">
      <c r="B57" s="237" t="s">
        <v>27</v>
      </c>
      <c r="C57" s="238">
        <v>17</v>
      </c>
      <c r="D57" s="239" t="s">
        <v>339</v>
      </c>
      <c r="E57" s="240" t="s">
        <v>7</v>
      </c>
      <c r="F57" s="241">
        <v>3700</v>
      </c>
      <c r="G57" s="210"/>
      <c r="H57" s="183"/>
      <c r="I57" s="208"/>
      <c r="J57" s="242">
        <v>150</v>
      </c>
      <c r="K57" s="210"/>
      <c r="L57" s="183"/>
      <c r="M57" s="208"/>
      <c r="N57" s="390">
        <f>F57+J57</f>
        <v>3850</v>
      </c>
      <c r="O57" s="391"/>
      <c r="P57" s="392" t="s">
        <v>485</v>
      </c>
    </row>
    <row r="58" spans="2:26" hidden="1" x14ac:dyDescent="0.3">
      <c r="B58" s="222" t="s">
        <v>27</v>
      </c>
      <c r="C58" s="223">
        <v>18</v>
      </c>
      <c r="D58" s="224" t="s">
        <v>205</v>
      </c>
      <c r="E58" s="225" t="s">
        <v>6</v>
      </c>
      <c r="F58" s="226"/>
      <c r="G58" s="102"/>
      <c r="H58" s="102"/>
      <c r="I58" s="102"/>
      <c r="J58" s="226"/>
      <c r="K58" s="102"/>
      <c r="L58" s="102"/>
      <c r="M58" s="102"/>
      <c r="N58" s="296"/>
      <c r="O58" s="297" t="s">
        <v>201</v>
      </c>
      <c r="P58" s="311" t="s">
        <v>365</v>
      </c>
    </row>
    <row r="59" spans="2:26" hidden="1" x14ac:dyDescent="0.3">
      <c r="B59" s="147" t="s">
        <v>27</v>
      </c>
      <c r="C59" s="99">
        <v>19</v>
      </c>
      <c r="D59" s="101" t="s">
        <v>51</v>
      </c>
      <c r="E59" s="2">
        <v>1850</v>
      </c>
      <c r="F59" s="3"/>
      <c r="G59" s="102"/>
      <c r="H59" s="102"/>
      <c r="I59" s="102"/>
      <c r="J59" s="3"/>
      <c r="K59" s="102"/>
      <c r="L59" s="102"/>
      <c r="M59" s="102"/>
      <c r="N59" s="281"/>
      <c r="O59" s="282"/>
      <c r="P59" s="311" t="s">
        <v>385</v>
      </c>
    </row>
    <row r="60" spans="2:26" ht="15" hidden="1" thickBot="1" x14ac:dyDescent="0.35">
      <c r="B60" s="216" t="s">
        <v>27</v>
      </c>
      <c r="C60" s="217">
        <v>20</v>
      </c>
      <c r="D60" s="218" t="s">
        <v>52</v>
      </c>
      <c r="E60" s="219">
        <v>7500</v>
      </c>
      <c r="F60" s="220">
        <v>28700.74</v>
      </c>
      <c r="G60" s="183"/>
      <c r="H60" s="183"/>
      <c r="I60" s="183"/>
      <c r="J60" s="220"/>
      <c r="K60" s="183"/>
      <c r="L60" s="183"/>
      <c r="M60" s="183"/>
      <c r="N60" s="328">
        <f>F60</f>
        <v>28700.74</v>
      </c>
      <c r="O60" s="329"/>
      <c r="P60" s="312" t="s">
        <v>346</v>
      </c>
    </row>
    <row r="61" spans="2:26" ht="15" thickBot="1" x14ac:dyDescent="0.35">
      <c r="B61" s="237" t="s">
        <v>27</v>
      </c>
      <c r="C61" s="238">
        <v>21</v>
      </c>
      <c r="D61" s="239" t="s">
        <v>53</v>
      </c>
      <c r="E61" s="240" t="s">
        <v>7</v>
      </c>
      <c r="F61" s="241">
        <v>1850</v>
      </c>
      <c r="G61" s="210"/>
      <c r="H61" s="183"/>
      <c r="I61" s="208"/>
      <c r="J61" s="242">
        <v>50</v>
      </c>
      <c r="K61" s="210"/>
      <c r="L61" s="183"/>
      <c r="M61" s="208"/>
      <c r="N61" s="390">
        <f>F61+J61</f>
        <v>1900</v>
      </c>
      <c r="O61" s="391"/>
      <c r="P61" s="392" t="s">
        <v>481</v>
      </c>
    </row>
    <row r="62" spans="2:26" hidden="1" x14ac:dyDescent="0.3">
      <c r="B62" s="222" t="s">
        <v>27</v>
      </c>
      <c r="C62" s="223">
        <v>22</v>
      </c>
      <c r="D62" s="224" t="s">
        <v>54</v>
      </c>
      <c r="E62" s="225">
        <v>1850</v>
      </c>
      <c r="F62" s="226"/>
      <c r="G62" s="102"/>
      <c r="H62" s="102"/>
      <c r="I62" s="102"/>
      <c r="J62" s="226"/>
      <c r="K62" s="102"/>
      <c r="L62" s="102"/>
      <c r="M62" s="102"/>
      <c r="N62" s="296">
        <f>F62+J62</f>
        <v>0</v>
      </c>
      <c r="O62" s="297"/>
      <c r="P62" s="311" t="s">
        <v>385</v>
      </c>
    </row>
    <row r="63" spans="2:26" ht="15" hidden="1" thickBot="1" x14ac:dyDescent="0.35">
      <c r="B63" s="211" t="s">
        <v>27</v>
      </c>
      <c r="C63" s="212">
        <v>23</v>
      </c>
      <c r="D63" s="213" t="s">
        <v>55</v>
      </c>
      <c r="E63" s="214">
        <v>3750</v>
      </c>
      <c r="F63" s="215"/>
      <c r="G63" s="102"/>
      <c r="H63" s="102"/>
      <c r="I63" s="102"/>
      <c r="J63" s="215"/>
      <c r="K63" s="102"/>
      <c r="L63" s="102"/>
      <c r="M63" s="102"/>
      <c r="N63" s="290">
        <f>F63+J63</f>
        <v>0</v>
      </c>
      <c r="O63" s="327"/>
      <c r="P63" s="311" t="s">
        <v>379</v>
      </c>
    </row>
    <row r="64" spans="2:26" ht="15" thickBot="1" x14ac:dyDescent="0.35">
      <c r="B64" s="237" t="s">
        <v>27</v>
      </c>
      <c r="C64" s="238">
        <v>24</v>
      </c>
      <c r="D64" s="239" t="s">
        <v>56</v>
      </c>
      <c r="E64" s="240" t="s">
        <v>7</v>
      </c>
      <c r="F64" s="241">
        <v>7400</v>
      </c>
      <c r="G64" s="210"/>
      <c r="H64" s="183"/>
      <c r="I64" s="208"/>
      <c r="J64" s="242">
        <v>500</v>
      </c>
      <c r="K64" s="210"/>
      <c r="L64" s="183"/>
      <c r="M64" s="208"/>
      <c r="N64" s="390">
        <f>F64+J64</f>
        <v>7900</v>
      </c>
      <c r="O64" s="391"/>
      <c r="P64" s="392" t="s">
        <v>490</v>
      </c>
    </row>
    <row r="65" spans="2:16" hidden="1" x14ac:dyDescent="0.3">
      <c r="B65" s="222" t="s">
        <v>27</v>
      </c>
      <c r="C65" s="223">
        <v>25</v>
      </c>
      <c r="D65" s="224" t="s">
        <v>57</v>
      </c>
      <c r="E65" s="225">
        <v>1850</v>
      </c>
      <c r="F65" s="226"/>
      <c r="G65" s="102"/>
      <c r="H65" s="102"/>
      <c r="I65" s="102"/>
      <c r="J65" s="226"/>
      <c r="K65" s="102"/>
      <c r="L65" s="102"/>
      <c r="M65" s="102"/>
      <c r="N65" s="296"/>
      <c r="O65" s="297"/>
      <c r="P65" s="311" t="s">
        <v>385</v>
      </c>
    </row>
    <row r="66" spans="2:16" hidden="1" x14ac:dyDescent="0.3">
      <c r="B66" s="147" t="s">
        <v>27</v>
      </c>
      <c r="C66" s="99">
        <v>26</v>
      </c>
      <c r="D66" s="101" t="s">
        <v>58</v>
      </c>
      <c r="E66" s="2">
        <v>1850</v>
      </c>
      <c r="F66" s="3"/>
      <c r="G66" s="102"/>
      <c r="H66" s="102"/>
      <c r="I66" s="102"/>
      <c r="J66" s="3"/>
      <c r="K66" s="102"/>
      <c r="L66" s="102"/>
      <c r="M66" s="102"/>
      <c r="N66" s="281">
        <f>F66+J66</f>
        <v>0</v>
      </c>
      <c r="O66" s="282"/>
      <c r="P66" s="311" t="s">
        <v>491</v>
      </c>
    </row>
    <row r="67" spans="2:16" hidden="1" x14ac:dyDescent="0.3">
      <c r="B67" s="147" t="s">
        <v>27</v>
      </c>
      <c r="C67" s="99">
        <v>27</v>
      </c>
      <c r="D67" s="101" t="s">
        <v>59</v>
      </c>
      <c r="E67" s="2">
        <v>1850</v>
      </c>
      <c r="F67" s="3"/>
      <c r="G67" s="102"/>
      <c r="H67" s="102"/>
      <c r="I67" s="102"/>
      <c r="J67" s="3"/>
      <c r="K67" s="102"/>
      <c r="L67" s="102"/>
      <c r="M67" s="102"/>
      <c r="N67" s="281"/>
      <c r="O67" s="282"/>
      <c r="P67" s="311" t="s">
        <v>385</v>
      </c>
    </row>
    <row r="68" spans="2:16" hidden="1" x14ac:dyDescent="0.3">
      <c r="B68" s="147" t="s">
        <v>27</v>
      </c>
      <c r="C68" s="99">
        <v>28</v>
      </c>
      <c r="D68" s="101" t="s">
        <v>60</v>
      </c>
      <c r="E68" s="2" t="s">
        <v>6</v>
      </c>
      <c r="F68" s="3">
        <v>1000</v>
      </c>
      <c r="G68" s="102"/>
      <c r="H68" s="102"/>
      <c r="I68" s="102"/>
      <c r="J68" s="3"/>
      <c r="K68" s="102"/>
      <c r="L68" s="102"/>
      <c r="M68" s="102"/>
      <c r="N68" s="281">
        <f>F68</f>
        <v>1000</v>
      </c>
      <c r="O68" s="282"/>
      <c r="P68" s="310" t="s">
        <v>378</v>
      </c>
    </row>
    <row r="69" spans="2:16" hidden="1" x14ac:dyDescent="0.3">
      <c r="B69" s="147" t="s">
        <v>27</v>
      </c>
      <c r="C69" s="99">
        <v>29</v>
      </c>
      <c r="D69" s="101" t="s">
        <v>61</v>
      </c>
      <c r="E69" s="2">
        <v>1850</v>
      </c>
      <c r="F69" s="3"/>
      <c r="G69" s="102"/>
      <c r="H69" s="102"/>
      <c r="I69" s="102"/>
      <c r="J69" s="3"/>
      <c r="K69" s="102"/>
      <c r="L69" s="102"/>
      <c r="M69" s="102"/>
      <c r="N69" s="281"/>
      <c r="O69" s="282"/>
      <c r="P69" s="311" t="s">
        <v>385</v>
      </c>
    </row>
    <row r="70" spans="2:16" hidden="1" x14ac:dyDescent="0.3">
      <c r="B70" s="147" t="s">
        <v>27</v>
      </c>
      <c r="C70" s="99">
        <v>30</v>
      </c>
      <c r="D70" s="101" t="s">
        <v>62</v>
      </c>
      <c r="E70" s="2" t="s">
        <v>6</v>
      </c>
      <c r="F70" s="3"/>
      <c r="G70" s="102"/>
      <c r="H70" s="102"/>
      <c r="I70" s="102"/>
      <c r="J70" s="3"/>
      <c r="K70" s="102"/>
      <c r="L70" s="102"/>
      <c r="M70" s="102"/>
      <c r="N70" s="281"/>
      <c r="O70" s="282"/>
      <c r="P70" s="311" t="s">
        <v>379</v>
      </c>
    </row>
    <row r="71" spans="2:16" hidden="1" x14ac:dyDescent="0.3">
      <c r="B71" s="178" t="s">
        <v>27</v>
      </c>
      <c r="C71" s="179">
        <v>31</v>
      </c>
      <c r="D71" s="180" t="s">
        <v>63</v>
      </c>
      <c r="E71" s="181">
        <v>17978.16</v>
      </c>
      <c r="F71" s="182">
        <v>39650</v>
      </c>
      <c r="G71" s="183"/>
      <c r="H71" s="183"/>
      <c r="I71" s="183"/>
      <c r="J71" s="182">
        <v>21670</v>
      </c>
      <c r="K71" s="183"/>
      <c r="L71" s="183"/>
      <c r="M71" s="183"/>
      <c r="N71" s="285">
        <f>F71+J71</f>
        <v>61320</v>
      </c>
      <c r="O71" s="286"/>
      <c r="P71" s="312" t="s">
        <v>492</v>
      </c>
    </row>
    <row r="72" spans="2:16" ht="15" hidden="1" thickBot="1" x14ac:dyDescent="0.35">
      <c r="B72" s="211" t="s">
        <v>27</v>
      </c>
      <c r="C72" s="212">
        <v>32</v>
      </c>
      <c r="D72" s="213" t="s">
        <v>301</v>
      </c>
      <c r="E72" s="214">
        <v>3700</v>
      </c>
      <c r="F72" s="215"/>
      <c r="G72" s="102"/>
      <c r="H72" s="102"/>
      <c r="I72" s="102"/>
      <c r="J72" s="215"/>
      <c r="K72" s="102"/>
      <c r="L72" s="102"/>
      <c r="M72" s="102"/>
      <c r="N72" s="290"/>
      <c r="O72" s="327" t="s">
        <v>201</v>
      </c>
      <c r="P72" s="311" t="s">
        <v>493</v>
      </c>
    </row>
    <row r="73" spans="2:16" ht="15" thickBot="1" x14ac:dyDescent="0.35">
      <c r="B73" s="237" t="s">
        <v>27</v>
      </c>
      <c r="C73" s="238">
        <v>34</v>
      </c>
      <c r="D73" s="239" t="s">
        <v>64</v>
      </c>
      <c r="E73" s="240" t="s">
        <v>7</v>
      </c>
      <c r="F73" s="241">
        <v>3700</v>
      </c>
      <c r="G73" s="210"/>
      <c r="H73" s="183"/>
      <c r="I73" s="208"/>
      <c r="J73" s="242">
        <v>150</v>
      </c>
      <c r="K73" s="210"/>
      <c r="L73" s="183"/>
      <c r="M73" s="208"/>
      <c r="N73" s="390">
        <f>F73+J73</f>
        <v>3850</v>
      </c>
      <c r="O73" s="391"/>
      <c r="P73" s="392" t="s">
        <v>485</v>
      </c>
    </row>
    <row r="74" spans="2:16" hidden="1" x14ac:dyDescent="0.3">
      <c r="B74" s="222" t="s">
        <v>27</v>
      </c>
      <c r="C74" s="223">
        <v>36</v>
      </c>
      <c r="D74" s="224" t="s">
        <v>65</v>
      </c>
      <c r="E74" s="225">
        <v>1850</v>
      </c>
      <c r="F74" s="226"/>
      <c r="G74" s="102"/>
      <c r="H74" s="102"/>
      <c r="I74" s="102"/>
      <c r="J74" s="226"/>
      <c r="K74" s="102"/>
      <c r="L74" s="102"/>
      <c r="M74" s="102"/>
      <c r="N74" s="296"/>
      <c r="O74" s="297"/>
      <c r="P74" s="311" t="s">
        <v>385</v>
      </c>
    </row>
    <row r="75" spans="2:16" ht="15" hidden="1" thickBot="1" x14ac:dyDescent="0.35">
      <c r="B75" s="211" t="s">
        <v>27</v>
      </c>
      <c r="C75" s="212">
        <v>38</v>
      </c>
      <c r="D75" s="213" t="s">
        <v>238</v>
      </c>
      <c r="E75" s="214" t="s">
        <v>6</v>
      </c>
      <c r="F75" s="215">
        <v>600</v>
      </c>
      <c r="G75" s="102"/>
      <c r="H75" s="102"/>
      <c r="I75" s="102"/>
      <c r="J75" s="215"/>
      <c r="K75" s="102"/>
      <c r="L75" s="102"/>
      <c r="M75" s="102"/>
      <c r="N75" s="290">
        <f>F75</f>
        <v>600</v>
      </c>
      <c r="O75" s="327"/>
      <c r="P75" s="310" t="s">
        <v>378</v>
      </c>
    </row>
    <row r="76" spans="2:16" ht="15" thickBot="1" x14ac:dyDescent="0.35">
      <c r="B76" s="232"/>
      <c r="C76" s="233"/>
      <c r="D76" s="233"/>
      <c r="E76" s="234"/>
      <c r="F76" s="235"/>
      <c r="G76" s="209"/>
      <c r="H76" s="104"/>
      <c r="I76" s="207"/>
      <c r="J76" s="236"/>
      <c r="K76" s="209"/>
      <c r="L76" s="104"/>
      <c r="M76" s="207"/>
      <c r="N76" s="376"/>
      <c r="O76" s="377"/>
      <c r="P76" s="377"/>
    </row>
    <row r="77" spans="2:16" hidden="1" x14ac:dyDescent="0.3">
      <c r="B77" s="222" t="s">
        <v>66</v>
      </c>
      <c r="C77" s="223">
        <v>1</v>
      </c>
      <c r="D77" s="224" t="s">
        <v>152</v>
      </c>
      <c r="E77" s="225">
        <v>1850</v>
      </c>
      <c r="F77" s="226"/>
      <c r="G77" s="102"/>
      <c r="H77" s="102"/>
      <c r="I77" s="102"/>
      <c r="J77" s="226"/>
      <c r="K77" s="102"/>
      <c r="L77" s="102"/>
      <c r="M77" s="102"/>
      <c r="N77" s="296">
        <f>F77</f>
        <v>0</v>
      </c>
      <c r="O77" s="297"/>
      <c r="P77" s="311" t="s">
        <v>385</v>
      </c>
    </row>
    <row r="78" spans="2:16" ht="15" hidden="1" thickBot="1" x14ac:dyDescent="0.35">
      <c r="B78" s="211" t="s">
        <v>66</v>
      </c>
      <c r="C78" s="212">
        <v>2</v>
      </c>
      <c r="D78" s="213" t="s">
        <v>67</v>
      </c>
      <c r="E78" s="214" t="s">
        <v>6</v>
      </c>
      <c r="F78" s="215"/>
      <c r="G78" s="102"/>
      <c r="H78" s="102"/>
      <c r="I78" s="102"/>
      <c r="J78" s="215"/>
      <c r="K78" s="102"/>
      <c r="L78" s="102"/>
      <c r="M78" s="102"/>
      <c r="N78" s="290"/>
      <c r="O78" s="327"/>
      <c r="P78" s="311" t="s">
        <v>380</v>
      </c>
    </row>
    <row r="79" spans="2:16" ht="15" thickBot="1" x14ac:dyDescent="0.35">
      <c r="B79" s="237" t="s">
        <v>66</v>
      </c>
      <c r="C79" s="238">
        <v>3</v>
      </c>
      <c r="D79" s="239" t="s">
        <v>197</v>
      </c>
      <c r="E79" s="240" t="s">
        <v>7</v>
      </c>
      <c r="F79" s="241">
        <v>3700</v>
      </c>
      <c r="G79" s="210"/>
      <c r="H79" s="183"/>
      <c r="I79" s="208"/>
      <c r="J79" s="242">
        <v>150</v>
      </c>
      <c r="K79" s="210"/>
      <c r="L79" s="183"/>
      <c r="M79" s="208"/>
      <c r="N79" s="390">
        <f>F79+J79</f>
        <v>3850</v>
      </c>
      <c r="O79" s="391"/>
      <c r="P79" s="392" t="s">
        <v>485</v>
      </c>
    </row>
    <row r="80" spans="2:16" hidden="1" x14ac:dyDescent="0.3">
      <c r="B80" s="222" t="s">
        <v>66</v>
      </c>
      <c r="C80" s="223">
        <v>4</v>
      </c>
      <c r="D80" s="224" t="s">
        <v>68</v>
      </c>
      <c r="E80" s="225">
        <v>1850</v>
      </c>
      <c r="F80" s="226"/>
      <c r="G80" s="102"/>
      <c r="H80" s="102"/>
      <c r="I80" s="102"/>
      <c r="J80" s="226"/>
      <c r="K80" s="102"/>
      <c r="L80" s="102"/>
      <c r="M80" s="102"/>
      <c r="N80" s="296"/>
      <c r="O80" s="297"/>
      <c r="P80" s="311" t="s">
        <v>385</v>
      </c>
    </row>
    <row r="81" spans="2:17" hidden="1" x14ac:dyDescent="0.3">
      <c r="B81" s="147" t="s">
        <v>66</v>
      </c>
      <c r="C81" s="99">
        <v>5</v>
      </c>
      <c r="D81" s="101" t="s">
        <v>223</v>
      </c>
      <c r="E81" s="2">
        <v>1850</v>
      </c>
      <c r="F81" s="3"/>
      <c r="G81" s="102"/>
      <c r="H81" s="102"/>
      <c r="I81" s="102"/>
      <c r="J81" s="3"/>
      <c r="K81" s="102"/>
      <c r="L81" s="102"/>
      <c r="M81" s="102"/>
      <c r="N81" s="281"/>
      <c r="O81" s="282"/>
      <c r="P81" s="311" t="s">
        <v>385</v>
      </c>
    </row>
    <row r="82" spans="2:17" hidden="1" x14ac:dyDescent="0.3">
      <c r="B82" s="147" t="s">
        <v>66</v>
      </c>
      <c r="C82" s="99">
        <v>6</v>
      </c>
      <c r="D82" s="101" t="s">
        <v>319</v>
      </c>
      <c r="E82" s="2" t="s">
        <v>6</v>
      </c>
      <c r="F82" s="3"/>
      <c r="G82" s="102"/>
      <c r="H82" s="102"/>
      <c r="I82" s="102"/>
      <c r="J82" s="3"/>
      <c r="K82" s="102"/>
      <c r="L82" s="102"/>
      <c r="M82" s="102"/>
      <c r="N82" s="281"/>
      <c r="O82" s="282"/>
      <c r="P82" s="311" t="s">
        <v>381</v>
      </c>
    </row>
    <row r="83" spans="2:17" hidden="1" x14ac:dyDescent="0.3">
      <c r="B83" s="147" t="s">
        <v>66</v>
      </c>
      <c r="C83" s="99">
        <v>7</v>
      </c>
      <c r="D83" s="101" t="s">
        <v>247</v>
      </c>
      <c r="E83" s="2" t="s">
        <v>6</v>
      </c>
      <c r="F83" s="3"/>
      <c r="G83" s="102"/>
      <c r="H83" s="102"/>
      <c r="I83" s="102"/>
      <c r="J83" s="3"/>
      <c r="K83" s="102"/>
      <c r="L83" s="102"/>
      <c r="M83" s="102"/>
      <c r="N83" s="281">
        <f>F83+J83</f>
        <v>0</v>
      </c>
      <c r="O83" s="282"/>
      <c r="P83" s="311"/>
    </row>
    <row r="84" spans="2:17" hidden="1" x14ac:dyDescent="0.3">
      <c r="B84" s="147" t="s">
        <v>66</v>
      </c>
      <c r="C84" s="99">
        <v>8</v>
      </c>
      <c r="D84" s="101" t="s">
        <v>69</v>
      </c>
      <c r="E84" s="2">
        <v>1850</v>
      </c>
      <c r="F84" s="3"/>
      <c r="G84" s="102"/>
      <c r="H84" s="102"/>
      <c r="I84" s="102"/>
      <c r="J84" s="3"/>
      <c r="K84" s="102"/>
      <c r="L84" s="102"/>
      <c r="M84" s="102"/>
      <c r="N84" s="281"/>
      <c r="O84" s="282"/>
      <c r="P84" s="311" t="s">
        <v>385</v>
      </c>
    </row>
    <row r="85" spans="2:17" hidden="1" x14ac:dyDescent="0.3">
      <c r="B85" s="147" t="s">
        <v>66</v>
      </c>
      <c r="C85" s="99">
        <v>9</v>
      </c>
      <c r="D85" s="101" t="s">
        <v>70</v>
      </c>
      <c r="E85" s="2">
        <v>1850</v>
      </c>
      <c r="F85" s="3"/>
      <c r="G85" s="102"/>
      <c r="H85" s="102"/>
      <c r="I85" s="102"/>
      <c r="J85" s="3"/>
      <c r="K85" s="102"/>
      <c r="L85" s="102"/>
      <c r="M85" s="102"/>
      <c r="N85" s="281"/>
      <c r="O85" s="282"/>
      <c r="P85" s="311" t="s">
        <v>385</v>
      </c>
    </row>
    <row r="86" spans="2:17" hidden="1" x14ac:dyDescent="0.3">
      <c r="B86" s="147" t="s">
        <v>66</v>
      </c>
      <c r="C86" s="99">
        <v>10</v>
      </c>
      <c r="D86" s="101" t="s">
        <v>71</v>
      </c>
      <c r="E86" s="2" t="s">
        <v>6</v>
      </c>
      <c r="F86" s="3"/>
      <c r="G86" s="102"/>
      <c r="H86" s="102"/>
      <c r="I86" s="102"/>
      <c r="J86" s="3"/>
      <c r="K86" s="102"/>
      <c r="L86" s="102"/>
      <c r="M86" s="102"/>
      <c r="N86" s="281">
        <f>F86+J86</f>
        <v>0</v>
      </c>
      <c r="O86" s="282"/>
      <c r="P86" s="311"/>
    </row>
    <row r="87" spans="2:17" hidden="1" x14ac:dyDescent="0.3">
      <c r="B87" s="147" t="s">
        <v>66</v>
      </c>
      <c r="C87" s="99">
        <v>11</v>
      </c>
      <c r="D87" s="101" t="s">
        <v>72</v>
      </c>
      <c r="E87" s="2" t="s">
        <v>6</v>
      </c>
      <c r="F87" s="3"/>
      <c r="G87" s="102"/>
      <c r="H87" s="102"/>
      <c r="I87" s="102"/>
      <c r="J87" s="3"/>
      <c r="K87" s="102"/>
      <c r="L87" s="102"/>
      <c r="M87" s="102"/>
      <c r="N87" s="281"/>
      <c r="O87" s="282"/>
      <c r="P87" s="311" t="s">
        <v>316</v>
      </c>
    </row>
    <row r="88" spans="2:17" ht="15" hidden="1" thickBot="1" x14ac:dyDescent="0.35">
      <c r="B88" s="211" t="s">
        <v>66</v>
      </c>
      <c r="C88" s="212">
        <v>12</v>
      </c>
      <c r="D88" s="213" t="s">
        <v>320</v>
      </c>
      <c r="E88" s="214">
        <v>1850</v>
      </c>
      <c r="F88" s="215"/>
      <c r="G88" s="102"/>
      <c r="H88" s="102"/>
      <c r="I88" s="102"/>
      <c r="J88" s="215"/>
      <c r="K88" s="102"/>
      <c r="L88" s="102"/>
      <c r="M88" s="102"/>
      <c r="N88" s="290"/>
      <c r="O88" s="327"/>
      <c r="P88" s="311" t="s">
        <v>385</v>
      </c>
    </row>
    <row r="89" spans="2:17" ht="15" thickBot="1" x14ac:dyDescent="0.35">
      <c r="B89" s="237" t="s">
        <v>66</v>
      </c>
      <c r="C89" s="238">
        <v>14</v>
      </c>
      <c r="D89" s="239" t="s">
        <v>73</v>
      </c>
      <c r="E89" s="240" t="s">
        <v>7</v>
      </c>
      <c r="F89" s="241">
        <v>7400</v>
      </c>
      <c r="G89" s="210"/>
      <c r="H89" s="183"/>
      <c r="I89" s="208"/>
      <c r="J89" s="242">
        <v>500</v>
      </c>
      <c r="K89" s="210"/>
      <c r="L89" s="183"/>
      <c r="M89" s="208"/>
      <c r="N89" s="390">
        <f>F89+J89</f>
        <v>7900</v>
      </c>
      <c r="O89" s="391"/>
      <c r="P89" s="392" t="s">
        <v>494</v>
      </c>
    </row>
    <row r="90" spans="2:17" hidden="1" x14ac:dyDescent="0.3">
      <c r="B90" s="222" t="s">
        <v>66</v>
      </c>
      <c r="C90" s="223">
        <v>16</v>
      </c>
      <c r="D90" s="224" t="s">
        <v>74</v>
      </c>
      <c r="E90" s="225">
        <v>1850</v>
      </c>
      <c r="F90" s="226"/>
      <c r="G90" s="102"/>
      <c r="H90" s="102"/>
      <c r="I90" s="102"/>
      <c r="J90" s="226"/>
      <c r="K90" s="102"/>
      <c r="L90" s="102"/>
      <c r="M90" s="102"/>
      <c r="N90" s="296">
        <f>F90+J90</f>
        <v>0</v>
      </c>
      <c r="O90" s="297"/>
      <c r="P90" s="311" t="s">
        <v>385</v>
      </c>
    </row>
    <row r="91" spans="2:17" hidden="1" x14ac:dyDescent="0.3">
      <c r="B91" s="147" t="s">
        <v>66</v>
      </c>
      <c r="C91" s="99">
        <v>18</v>
      </c>
      <c r="D91" s="101" t="s">
        <v>292</v>
      </c>
      <c r="E91" s="2">
        <v>1850</v>
      </c>
      <c r="F91" s="3"/>
      <c r="G91" s="102"/>
      <c r="H91" s="102"/>
      <c r="I91" s="102"/>
      <c r="J91" s="3"/>
      <c r="K91" s="102"/>
      <c r="L91" s="102"/>
      <c r="M91" s="102"/>
      <c r="N91" s="281"/>
      <c r="O91" s="282"/>
      <c r="P91" s="311" t="s">
        <v>385</v>
      </c>
    </row>
    <row r="92" spans="2:17" hidden="1" x14ac:dyDescent="0.3">
      <c r="B92" s="147" t="s">
        <v>66</v>
      </c>
      <c r="C92" s="99">
        <v>20</v>
      </c>
      <c r="D92" s="101" t="s">
        <v>75</v>
      </c>
      <c r="E92" s="2">
        <v>1850</v>
      </c>
      <c r="F92" s="3"/>
      <c r="G92" s="102"/>
      <c r="H92" s="102"/>
      <c r="I92" s="102"/>
      <c r="J92" s="3"/>
      <c r="K92" s="102"/>
      <c r="L92" s="102"/>
      <c r="M92" s="102"/>
      <c r="N92" s="281"/>
      <c r="O92" s="282"/>
      <c r="P92" s="311" t="s">
        <v>385</v>
      </c>
    </row>
    <row r="93" spans="2:17" ht="15" hidden="1" thickBot="1" x14ac:dyDescent="0.35">
      <c r="B93" s="211" t="s">
        <v>66</v>
      </c>
      <c r="C93" s="212">
        <v>22</v>
      </c>
      <c r="D93" s="213" t="s">
        <v>175</v>
      </c>
      <c r="E93" s="214" t="s">
        <v>6</v>
      </c>
      <c r="F93" s="215">
        <v>1000</v>
      </c>
      <c r="G93" s="102"/>
      <c r="H93" s="102"/>
      <c r="I93" s="102"/>
      <c r="J93" s="215"/>
      <c r="K93" s="102"/>
      <c r="L93" s="102"/>
      <c r="M93" s="102"/>
      <c r="N93" s="290">
        <f>F93</f>
        <v>1000</v>
      </c>
      <c r="O93" s="327"/>
      <c r="P93" s="310" t="s">
        <v>378</v>
      </c>
    </row>
    <row r="94" spans="2:17" x14ac:dyDescent="0.3">
      <c r="B94" s="243"/>
      <c r="C94" s="244"/>
      <c r="D94" s="244"/>
      <c r="E94" s="245"/>
      <c r="F94" s="246"/>
      <c r="G94" s="209"/>
      <c r="H94" s="104"/>
      <c r="I94" s="207"/>
      <c r="J94" s="249"/>
      <c r="K94" s="209"/>
      <c r="L94" s="104"/>
      <c r="M94" s="207"/>
      <c r="N94" s="393"/>
      <c r="O94" s="394"/>
      <c r="P94" s="394"/>
    </row>
    <row r="95" spans="2:17" ht="15" thickBot="1" x14ac:dyDescent="0.35">
      <c r="B95" s="171" t="s">
        <v>76</v>
      </c>
      <c r="C95" s="172">
        <v>1</v>
      </c>
      <c r="D95" s="173" t="s">
        <v>77</v>
      </c>
      <c r="E95" s="247" t="s">
        <v>7</v>
      </c>
      <c r="F95" s="248">
        <v>149845</v>
      </c>
      <c r="G95" s="210"/>
      <c r="H95" s="183"/>
      <c r="I95" s="208"/>
      <c r="J95" s="250">
        <v>671996</v>
      </c>
      <c r="K95" s="210"/>
      <c r="L95" s="183"/>
      <c r="M95" s="208"/>
      <c r="N95" s="395">
        <f>F95+J95</f>
        <v>821841</v>
      </c>
      <c r="O95" s="396"/>
      <c r="P95" s="397"/>
      <c r="Q95" s="45"/>
    </row>
    <row r="96" spans="2:17" hidden="1" x14ac:dyDescent="0.3">
      <c r="B96" s="222" t="s">
        <v>76</v>
      </c>
      <c r="C96" s="223">
        <v>2</v>
      </c>
      <c r="D96" s="224" t="s">
        <v>78</v>
      </c>
      <c r="E96" s="225" t="s">
        <v>6</v>
      </c>
      <c r="F96" s="226"/>
      <c r="G96" s="102"/>
      <c r="H96" s="102"/>
      <c r="I96" s="102"/>
      <c r="J96" s="226"/>
      <c r="K96" s="102"/>
      <c r="L96" s="102"/>
      <c r="M96" s="102"/>
      <c r="N96" s="296"/>
      <c r="O96" s="297" t="s">
        <v>347</v>
      </c>
      <c r="P96" s="311" t="s">
        <v>367</v>
      </c>
    </row>
    <row r="97" spans="2:20" hidden="1" x14ac:dyDescent="0.3">
      <c r="B97" s="147" t="s">
        <v>76</v>
      </c>
      <c r="C97" s="99">
        <v>3</v>
      </c>
      <c r="D97" s="101" t="s">
        <v>79</v>
      </c>
      <c r="E97" s="2">
        <v>1850</v>
      </c>
      <c r="F97" s="3"/>
      <c r="G97" s="102"/>
      <c r="H97" s="102"/>
      <c r="I97" s="102"/>
      <c r="J97" s="3"/>
      <c r="K97" s="102"/>
      <c r="L97" s="102"/>
      <c r="M97" s="102"/>
      <c r="N97" s="281"/>
      <c r="O97" s="282"/>
      <c r="P97" s="311" t="s">
        <v>385</v>
      </c>
    </row>
    <row r="98" spans="2:20" hidden="1" x14ac:dyDescent="0.3">
      <c r="B98" s="147" t="s">
        <v>76</v>
      </c>
      <c r="C98" s="99">
        <v>4</v>
      </c>
      <c r="D98" s="101" t="s">
        <v>17</v>
      </c>
      <c r="E98" s="2">
        <v>1850</v>
      </c>
      <c r="F98" s="3"/>
      <c r="G98" s="102"/>
      <c r="H98" s="102"/>
      <c r="I98" s="102"/>
      <c r="J98" s="3"/>
      <c r="K98" s="102"/>
      <c r="L98" s="102"/>
      <c r="M98" s="102"/>
      <c r="N98" s="281"/>
      <c r="O98" s="282"/>
      <c r="P98" s="311" t="s">
        <v>385</v>
      </c>
    </row>
    <row r="99" spans="2:20" hidden="1" x14ac:dyDescent="0.3">
      <c r="B99" s="147" t="s">
        <v>76</v>
      </c>
      <c r="C99" s="99">
        <v>5</v>
      </c>
      <c r="D99" s="101" t="s">
        <v>80</v>
      </c>
      <c r="E99" s="2">
        <v>1850</v>
      </c>
      <c r="F99" s="3"/>
      <c r="G99" s="102"/>
      <c r="H99" s="102"/>
      <c r="I99" s="102"/>
      <c r="J99" s="3"/>
      <c r="K99" s="102"/>
      <c r="L99" s="102"/>
      <c r="M99" s="102"/>
      <c r="N99" s="281"/>
      <c r="O99" s="282"/>
      <c r="P99" s="311" t="s">
        <v>385</v>
      </c>
    </row>
    <row r="100" spans="2:20" hidden="1" x14ac:dyDescent="0.3">
      <c r="B100" s="147" t="s">
        <v>76</v>
      </c>
      <c r="C100" s="99">
        <v>6</v>
      </c>
      <c r="D100" s="101" t="s">
        <v>298</v>
      </c>
      <c r="E100" s="2">
        <v>1850</v>
      </c>
      <c r="F100" s="3"/>
      <c r="G100" s="102"/>
      <c r="H100" s="102"/>
      <c r="I100" s="102"/>
      <c r="J100" s="3"/>
      <c r="K100" s="102"/>
      <c r="L100" s="102"/>
      <c r="M100" s="102"/>
      <c r="N100" s="281"/>
      <c r="O100" s="282"/>
      <c r="P100" s="311" t="s">
        <v>385</v>
      </c>
    </row>
    <row r="101" spans="2:20" hidden="1" x14ac:dyDescent="0.3">
      <c r="B101" s="147" t="s">
        <v>76</v>
      </c>
      <c r="C101" s="99">
        <v>7</v>
      </c>
      <c r="D101" s="101" t="s">
        <v>224</v>
      </c>
      <c r="E101" s="2" t="s">
        <v>6</v>
      </c>
      <c r="F101" s="3">
        <v>1000</v>
      </c>
      <c r="G101" s="102"/>
      <c r="H101" s="102"/>
      <c r="I101" s="102"/>
      <c r="J101" s="3"/>
      <c r="K101" s="102"/>
      <c r="L101" s="102"/>
      <c r="M101" s="102"/>
      <c r="N101" s="281">
        <f>F101</f>
        <v>1000</v>
      </c>
      <c r="O101" s="282"/>
      <c r="P101" s="310" t="s">
        <v>378</v>
      </c>
    </row>
    <row r="102" spans="2:20" hidden="1" x14ac:dyDescent="0.3">
      <c r="B102" s="147" t="s">
        <v>76</v>
      </c>
      <c r="C102" s="99">
        <v>8</v>
      </c>
      <c r="D102" s="101" t="s">
        <v>82</v>
      </c>
      <c r="E102" s="2" t="s">
        <v>6</v>
      </c>
      <c r="F102" s="3"/>
      <c r="G102" s="102"/>
      <c r="H102" s="102"/>
      <c r="I102" s="102"/>
      <c r="J102" s="3"/>
      <c r="K102" s="102"/>
      <c r="L102" s="102"/>
      <c r="M102" s="102"/>
      <c r="N102" s="281">
        <f>F102</f>
        <v>0</v>
      </c>
      <c r="O102" s="282"/>
      <c r="P102" s="311" t="s">
        <v>367</v>
      </c>
      <c r="T102" s="113"/>
    </row>
    <row r="103" spans="2:20" hidden="1" x14ac:dyDescent="0.3">
      <c r="B103" s="147" t="s">
        <v>76</v>
      </c>
      <c r="C103" s="99">
        <v>9</v>
      </c>
      <c r="D103" s="101" t="s">
        <v>81</v>
      </c>
      <c r="E103" s="2">
        <v>1850</v>
      </c>
      <c r="F103" s="3"/>
      <c r="G103" s="102"/>
      <c r="H103" s="102"/>
      <c r="I103" s="102"/>
      <c r="J103" s="3"/>
      <c r="K103" s="102"/>
      <c r="L103" s="102"/>
      <c r="M103" s="102"/>
      <c r="N103" s="281"/>
      <c r="O103" s="282"/>
      <c r="P103" s="311" t="s">
        <v>385</v>
      </c>
    </row>
    <row r="104" spans="2:20" ht="15" hidden="1" thickBot="1" x14ac:dyDescent="0.35">
      <c r="B104" s="211" t="s">
        <v>76</v>
      </c>
      <c r="C104" s="212">
        <v>10</v>
      </c>
      <c r="D104" s="213" t="s">
        <v>83</v>
      </c>
      <c r="E104" s="214">
        <v>1850</v>
      </c>
      <c r="F104" s="215"/>
      <c r="G104" s="102"/>
      <c r="H104" s="102"/>
      <c r="I104" s="102"/>
      <c r="J104" s="215"/>
      <c r="K104" s="102"/>
      <c r="L104" s="102"/>
      <c r="M104" s="102"/>
      <c r="N104" s="290"/>
      <c r="O104" s="327"/>
      <c r="P104" s="311" t="s">
        <v>385</v>
      </c>
    </row>
    <row r="105" spans="2:20" ht="15" thickBot="1" x14ac:dyDescent="0.35">
      <c r="B105" s="237" t="s">
        <v>76</v>
      </c>
      <c r="C105" s="238">
        <v>11</v>
      </c>
      <c r="D105" s="239" t="s">
        <v>84</v>
      </c>
      <c r="E105" s="240" t="s">
        <v>7</v>
      </c>
      <c r="F105" s="241">
        <v>1850</v>
      </c>
      <c r="G105" s="210"/>
      <c r="H105" s="183"/>
      <c r="I105" s="208"/>
      <c r="J105" s="242">
        <v>50</v>
      </c>
      <c r="K105" s="210"/>
      <c r="L105" s="183"/>
      <c r="M105" s="208"/>
      <c r="N105" s="390">
        <f>F105</f>
        <v>1850</v>
      </c>
      <c r="O105" s="391"/>
      <c r="P105" s="392" t="s">
        <v>481</v>
      </c>
      <c r="Q105" s="45"/>
    </row>
    <row r="106" spans="2:20" hidden="1" x14ac:dyDescent="0.3">
      <c r="B106" s="222" t="s">
        <v>76</v>
      </c>
      <c r="C106" s="223">
        <v>12</v>
      </c>
      <c r="D106" s="224" t="s">
        <v>176</v>
      </c>
      <c r="E106" s="225">
        <v>1850</v>
      </c>
      <c r="F106" s="226"/>
      <c r="G106" s="102"/>
      <c r="H106" s="102"/>
      <c r="I106" s="102"/>
      <c r="J106" s="226"/>
      <c r="K106" s="102"/>
      <c r="L106" s="102"/>
      <c r="M106" s="102"/>
      <c r="N106" s="296"/>
      <c r="O106" s="297"/>
      <c r="P106" s="311" t="s">
        <v>495</v>
      </c>
    </row>
    <row r="107" spans="2:20" hidden="1" x14ac:dyDescent="0.3">
      <c r="B107" s="147" t="s">
        <v>76</v>
      </c>
      <c r="C107" s="99">
        <v>13</v>
      </c>
      <c r="D107" s="101" t="s">
        <v>85</v>
      </c>
      <c r="E107" s="2" t="s">
        <v>6</v>
      </c>
      <c r="F107" s="3">
        <v>1000</v>
      </c>
      <c r="G107" s="102"/>
      <c r="H107" s="102"/>
      <c r="I107" s="102"/>
      <c r="J107" s="3"/>
      <c r="K107" s="102"/>
      <c r="L107" s="102"/>
      <c r="M107" s="102"/>
      <c r="N107" s="281">
        <f>F107</f>
        <v>1000</v>
      </c>
      <c r="O107" s="282"/>
      <c r="P107" s="310" t="s">
        <v>378</v>
      </c>
    </row>
    <row r="108" spans="2:20" hidden="1" x14ac:dyDescent="0.3">
      <c r="B108" s="147" t="s">
        <v>76</v>
      </c>
      <c r="C108" s="99">
        <v>14</v>
      </c>
      <c r="D108" s="101" t="s">
        <v>86</v>
      </c>
      <c r="E108" s="2">
        <v>4046.2</v>
      </c>
      <c r="F108" s="3"/>
      <c r="G108" s="102"/>
      <c r="H108" s="102"/>
      <c r="I108" s="102"/>
      <c r="J108" s="3"/>
      <c r="K108" s="102"/>
      <c r="L108" s="102"/>
      <c r="M108" s="102"/>
      <c r="N108" s="281">
        <f>F108+J108</f>
        <v>0</v>
      </c>
      <c r="O108" s="282"/>
      <c r="P108" s="311" t="s">
        <v>496</v>
      </c>
    </row>
    <row r="109" spans="2:20" hidden="1" x14ac:dyDescent="0.3">
      <c r="B109" s="147" t="s">
        <v>76</v>
      </c>
      <c r="C109" s="99">
        <v>15</v>
      </c>
      <c r="D109" s="101" t="s">
        <v>87</v>
      </c>
      <c r="E109" s="2" t="s">
        <v>6</v>
      </c>
      <c r="F109" s="3"/>
      <c r="G109" s="102"/>
      <c r="H109" s="102"/>
      <c r="I109" s="102"/>
      <c r="J109" s="3"/>
      <c r="K109" s="102"/>
      <c r="L109" s="102"/>
      <c r="M109" s="102"/>
      <c r="N109" s="281">
        <f>F109+J109</f>
        <v>0</v>
      </c>
      <c r="O109" s="282"/>
      <c r="P109" s="311"/>
    </row>
    <row r="110" spans="2:20" hidden="1" x14ac:dyDescent="0.3">
      <c r="B110" s="147" t="s">
        <v>76</v>
      </c>
      <c r="C110" s="99">
        <v>16</v>
      </c>
      <c r="D110" s="101" t="s">
        <v>206</v>
      </c>
      <c r="E110" s="2">
        <v>1850</v>
      </c>
      <c r="F110" s="3"/>
      <c r="G110" s="102"/>
      <c r="H110" s="102"/>
      <c r="I110" s="102"/>
      <c r="J110" s="3"/>
      <c r="K110" s="102"/>
      <c r="L110" s="102"/>
      <c r="M110" s="102"/>
      <c r="N110" s="281"/>
      <c r="O110" s="282"/>
      <c r="P110" s="311" t="s">
        <v>385</v>
      </c>
    </row>
    <row r="111" spans="2:20" hidden="1" x14ac:dyDescent="0.3">
      <c r="B111" s="147" t="s">
        <v>76</v>
      </c>
      <c r="C111" s="99">
        <v>17</v>
      </c>
      <c r="D111" s="101" t="s">
        <v>87</v>
      </c>
      <c r="E111" s="2" t="s">
        <v>6</v>
      </c>
      <c r="F111" s="3"/>
      <c r="G111" s="102"/>
      <c r="H111" s="102"/>
      <c r="I111" s="102"/>
      <c r="J111" s="3"/>
      <c r="K111" s="102"/>
      <c r="L111" s="102"/>
      <c r="M111" s="102"/>
      <c r="N111" s="281">
        <f>F111+J111</f>
        <v>0</v>
      </c>
      <c r="O111" s="282"/>
      <c r="P111" s="311"/>
    </row>
    <row r="112" spans="2:20" hidden="1" x14ac:dyDescent="0.3">
      <c r="B112" s="147" t="s">
        <v>76</v>
      </c>
      <c r="C112" s="99">
        <v>18</v>
      </c>
      <c r="D112" s="101" t="s">
        <v>207</v>
      </c>
      <c r="E112" s="2">
        <v>1850</v>
      </c>
      <c r="F112" s="3"/>
      <c r="G112" s="102"/>
      <c r="H112" s="102"/>
      <c r="I112" s="102"/>
      <c r="J112" s="3"/>
      <c r="K112" s="102"/>
      <c r="L112" s="102"/>
      <c r="M112" s="102"/>
      <c r="N112" s="281"/>
      <c r="O112" s="282"/>
      <c r="P112" s="311" t="s">
        <v>385</v>
      </c>
      <c r="T112" s="113"/>
    </row>
    <row r="113" spans="2:17" hidden="1" x14ac:dyDescent="0.3">
      <c r="B113" s="147" t="s">
        <v>76</v>
      </c>
      <c r="C113" s="99">
        <v>19</v>
      </c>
      <c r="D113" s="101" t="s">
        <v>321</v>
      </c>
      <c r="E113" s="2">
        <v>1850</v>
      </c>
      <c r="F113" s="3"/>
      <c r="G113" s="102"/>
      <c r="H113" s="102"/>
      <c r="I113" s="102"/>
      <c r="J113" s="3"/>
      <c r="K113" s="102"/>
      <c r="L113" s="102"/>
      <c r="M113" s="102"/>
      <c r="N113" s="281"/>
      <c r="O113" s="282"/>
      <c r="P113" s="311" t="s">
        <v>385</v>
      </c>
    </row>
    <row r="114" spans="2:17" hidden="1" x14ac:dyDescent="0.3">
      <c r="B114" s="147" t="s">
        <v>76</v>
      </c>
      <c r="C114" s="99">
        <v>20</v>
      </c>
      <c r="D114" s="101" t="s">
        <v>88</v>
      </c>
      <c r="E114" s="2" t="s">
        <v>6</v>
      </c>
      <c r="F114" s="3">
        <v>1000</v>
      </c>
      <c r="G114" s="102"/>
      <c r="H114" s="102"/>
      <c r="I114" s="102"/>
      <c r="J114" s="3"/>
      <c r="K114" s="102"/>
      <c r="L114" s="102"/>
      <c r="M114" s="102"/>
      <c r="N114" s="281">
        <f>F114</f>
        <v>1000</v>
      </c>
      <c r="O114" s="282"/>
      <c r="P114" s="310" t="s">
        <v>378</v>
      </c>
    </row>
    <row r="115" spans="2:17" ht="15" hidden="1" thickBot="1" x14ac:dyDescent="0.35">
      <c r="B115" s="211" t="s">
        <v>76</v>
      </c>
      <c r="C115" s="212">
        <v>21</v>
      </c>
      <c r="D115" s="213" t="s">
        <v>89</v>
      </c>
      <c r="E115" s="214">
        <v>1850</v>
      </c>
      <c r="F115" s="215"/>
      <c r="G115" s="102"/>
      <c r="H115" s="102"/>
      <c r="I115" s="102"/>
      <c r="J115" s="215"/>
      <c r="K115" s="102"/>
      <c r="L115" s="102"/>
      <c r="M115" s="102"/>
      <c r="N115" s="290">
        <f>F115+J115</f>
        <v>0</v>
      </c>
      <c r="O115" s="327"/>
      <c r="P115" s="311" t="s">
        <v>385</v>
      </c>
    </row>
    <row r="116" spans="2:17" ht="15" thickBot="1" x14ac:dyDescent="0.35">
      <c r="B116" s="237" t="s">
        <v>76</v>
      </c>
      <c r="C116" s="238">
        <v>22</v>
      </c>
      <c r="D116" s="239" t="s">
        <v>90</v>
      </c>
      <c r="E116" s="398" t="s">
        <v>7</v>
      </c>
      <c r="F116" s="241">
        <v>1950</v>
      </c>
      <c r="G116" s="210"/>
      <c r="H116" s="183"/>
      <c r="I116" s="208"/>
      <c r="J116" s="242">
        <v>50</v>
      </c>
      <c r="K116" s="210"/>
      <c r="L116" s="183"/>
      <c r="M116" s="208"/>
      <c r="N116" s="390">
        <f>F116+J116</f>
        <v>2000</v>
      </c>
      <c r="O116" s="391"/>
      <c r="P116" s="392" t="s">
        <v>497</v>
      </c>
      <c r="Q116" s="45"/>
    </row>
    <row r="117" spans="2:17" hidden="1" x14ac:dyDescent="0.3">
      <c r="B117" s="222" t="s">
        <v>76</v>
      </c>
      <c r="C117" s="223">
        <v>23</v>
      </c>
      <c r="D117" s="224" t="s">
        <v>91</v>
      </c>
      <c r="E117" s="225">
        <v>10500</v>
      </c>
      <c r="F117" s="226"/>
      <c r="G117" s="102"/>
      <c r="H117" s="102"/>
      <c r="I117" s="102"/>
      <c r="J117" s="226"/>
      <c r="K117" s="102"/>
      <c r="L117" s="102"/>
      <c r="M117" s="102"/>
      <c r="N117" s="296"/>
      <c r="O117" s="297"/>
      <c r="P117" s="311" t="s">
        <v>498</v>
      </c>
    </row>
    <row r="118" spans="2:17" hidden="1" x14ac:dyDescent="0.3">
      <c r="B118" s="147" t="s">
        <v>76</v>
      </c>
      <c r="C118" s="99">
        <v>24</v>
      </c>
      <c r="D118" s="101" t="s">
        <v>92</v>
      </c>
      <c r="E118" s="2">
        <v>1850</v>
      </c>
      <c r="F118" s="3"/>
      <c r="G118" s="102"/>
      <c r="H118" s="102"/>
      <c r="I118" s="102"/>
      <c r="J118" s="3"/>
      <c r="K118" s="102"/>
      <c r="L118" s="102"/>
      <c r="M118" s="102"/>
      <c r="N118" s="281"/>
      <c r="O118" s="282"/>
      <c r="P118" s="311" t="s">
        <v>385</v>
      </c>
    </row>
    <row r="119" spans="2:17" hidden="1" x14ac:dyDescent="0.3">
      <c r="B119" s="147" t="s">
        <v>76</v>
      </c>
      <c r="C119" s="99">
        <v>25</v>
      </c>
      <c r="D119" s="101" t="s">
        <v>93</v>
      </c>
      <c r="E119" s="2" t="s">
        <v>6</v>
      </c>
      <c r="F119" s="3"/>
      <c r="G119" s="102"/>
      <c r="H119" s="102"/>
      <c r="I119" s="102"/>
      <c r="J119" s="3"/>
      <c r="K119" s="102"/>
      <c r="L119" s="102"/>
      <c r="M119" s="102"/>
      <c r="N119" s="281">
        <f>F119+J119</f>
        <v>0</v>
      </c>
      <c r="O119" s="282"/>
      <c r="P119" s="311" t="s">
        <v>382</v>
      </c>
    </row>
    <row r="120" spans="2:17" hidden="1" x14ac:dyDescent="0.3">
      <c r="B120" s="147" t="s">
        <v>76</v>
      </c>
      <c r="C120" s="99">
        <v>26</v>
      </c>
      <c r="D120" s="101" t="s">
        <v>94</v>
      </c>
      <c r="E120" s="2">
        <v>1850</v>
      </c>
      <c r="F120" s="3"/>
      <c r="G120" s="102"/>
      <c r="H120" s="102"/>
      <c r="I120" s="102"/>
      <c r="J120" s="3"/>
      <c r="K120" s="102"/>
      <c r="L120" s="102"/>
      <c r="M120" s="102"/>
      <c r="N120" s="281"/>
      <c r="O120" s="282"/>
      <c r="P120" s="311" t="s">
        <v>385</v>
      </c>
    </row>
    <row r="121" spans="2:17" hidden="1" x14ac:dyDescent="0.3">
      <c r="B121" s="147" t="s">
        <v>76</v>
      </c>
      <c r="C121" s="99">
        <v>27</v>
      </c>
      <c r="D121" s="101" t="s">
        <v>208</v>
      </c>
      <c r="E121" s="2">
        <v>1850</v>
      </c>
      <c r="F121" s="3"/>
      <c r="G121" s="102"/>
      <c r="H121" s="102"/>
      <c r="I121" s="102"/>
      <c r="J121" s="3"/>
      <c r="K121" s="102"/>
      <c r="L121" s="102"/>
      <c r="M121" s="102"/>
      <c r="N121" s="281"/>
      <c r="O121" s="282"/>
      <c r="P121" s="311" t="s">
        <v>385</v>
      </c>
    </row>
    <row r="122" spans="2:17" hidden="1" x14ac:dyDescent="0.3">
      <c r="B122" s="147" t="s">
        <v>76</v>
      </c>
      <c r="C122" s="99">
        <v>28</v>
      </c>
      <c r="D122" s="101" t="s">
        <v>95</v>
      </c>
      <c r="E122" s="2">
        <v>1850</v>
      </c>
      <c r="F122" s="3"/>
      <c r="G122" s="102"/>
      <c r="H122" s="102"/>
      <c r="I122" s="102"/>
      <c r="J122" s="3"/>
      <c r="K122" s="102"/>
      <c r="L122" s="102"/>
      <c r="M122" s="102"/>
      <c r="N122" s="281"/>
      <c r="O122" s="282"/>
      <c r="P122" s="311" t="s">
        <v>385</v>
      </c>
    </row>
    <row r="123" spans="2:17" hidden="1" x14ac:dyDescent="0.3">
      <c r="B123" s="147" t="s">
        <v>76</v>
      </c>
      <c r="C123" s="99">
        <v>29</v>
      </c>
      <c r="D123" s="101" t="s">
        <v>383</v>
      </c>
      <c r="E123" s="2">
        <v>9750</v>
      </c>
      <c r="F123" s="3"/>
      <c r="G123" s="102"/>
      <c r="H123" s="102"/>
      <c r="I123" s="102"/>
      <c r="J123" s="3"/>
      <c r="K123" s="102"/>
      <c r="L123" s="102"/>
      <c r="M123" s="102"/>
      <c r="N123" s="281">
        <f>F123+J123</f>
        <v>0</v>
      </c>
      <c r="O123" s="282"/>
      <c r="P123" s="311" t="s">
        <v>499</v>
      </c>
    </row>
    <row r="124" spans="2:17" hidden="1" x14ac:dyDescent="0.3">
      <c r="B124" s="147" t="s">
        <v>76</v>
      </c>
      <c r="C124" s="99">
        <v>30</v>
      </c>
      <c r="D124" s="101" t="s">
        <v>96</v>
      </c>
      <c r="E124" s="2">
        <v>1850</v>
      </c>
      <c r="F124" s="3"/>
      <c r="G124" s="102"/>
      <c r="H124" s="102"/>
      <c r="I124" s="102"/>
      <c r="J124" s="3"/>
      <c r="K124" s="102"/>
      <c r="L124" s="102"/>
      <c r="M124" s="102"/>
      <c r="N124" s="281"/>
      <c r="O124" s="282"/>
      <c r="P124" s="311" t="s">
        <v>385</v>
      </c>
    </row>
    <row r="125" spans="2:17" hidden="1" x14ac:dyDescent="0.3">
      <c r="B125" s="147" t="s">
        <v>76</v>
      </c>
      <c r="C125" s="99">
        <v>31</v>
      </c>
      <c r="D125" s="101" t="s">
        <v>97</v>
      </c>
      <c r="E125" s="2">
        <v>1850</v>
      </c>
      <c r="F125" s="3"/>
      <c r="G125" s="102"/>
      <c r="H125" s="102"/>
      <c r="I125" s="102"/>
      <c r="J125" s="3"/>
      <c r="K125" s="102"/>
      <c r="L125" s="102"/>
      <c r="M125" s="102"/>
      <c r="N125" s="281">
        <f>F125+J125</f>
        <v>0</v>
      </c>
      <c r="O125" s="282"/>
      <c r="P125" s="311" t="s">
        <v>385</v>
      </c>
    </row>
    <row r="126" spans="2:17" ht="15" hidden="1" thickBot="1" x14ac:dyDescent="0.35">
      <c r="B126" s="211" t="s">
        <v>76</v>
      </c>
      <c r="C126" s="212">
        <v>32</v>
      </c>
      <c r="D126" s="213" t="s">
        <v>98</v>
      </c>
      <c r="E126" s="214">
        <v>1850</v>
      </c>
      <c r="F126" s="215"/>
      <c r="G126" s="102"/>
      <c r="H126" s="102"/>
      <c r="I126" s="102"/>
      <c r="J126" s="215"/>
      <c r="K126" s="102"/>
      <c r="L126" s="102"/>
      <c r="M126" s="102"/>
      <c r="N126" s="290"/>
      <c r="O126" s="327"/>
      <c r="P126" s="311" t="s">
        <v>385</v>
      </c>
    </row>
    <row r="127" spans="2:17" ht="15" thickBot="1" x14ac:dyDescent="0.35">
      <c r="B127" s="237" t="s">
        <v>76</v>
      </c>
      <c r="C127" s="238">
        <v>33</v>
      </c>
      <c r="D127" s="239" t="s">
        <v>99</v>
      </c>
      <c r="E127" s="240" t="s">
        <v>7</v>
      </c>
      <c r="F127" s="241">
        <v>7400</v>
      </c>
      <c r="G127" s="210"/>
      <c r="H127" s="183"/>
      <c r="I127" s="208"/>
      <c r="J127" s="242">
        <v>500</v>
      </c>
      <c r="K127" s="210"/>
      <c r="L127" s="183"/>
      <c r="M127" s="208"/>
      <c r="N127" s="390">
        <f>F127+J127</f>
        <v>7900</v>
      </c>
      <c r="O127" s="391"/>
      <c r="P127" s="392" t="s">
        <v>500</v>
      </c>
      <c r="Q127" s="45"/>
    </row>
    <row r="128" spans="2:17" hidden="1" x14ac:dyDescent="0.3">
      <c r="B128" s="222" t="s">
        <v>76</v>
      </c>
      <c r="C128" s="223">
        <v>34</v>
      </c>
      <c r="D128" s="224" t="s">
        <v>100</v>
      </c>
      <c r="E128" s="225">
        <v>1850</v>
      </c>
      <c r="F128" s="226"/>
      <c r="G128" s="102"/>
      <c r="H128" s="102"/>
      <c r="I128" s="102"/>
      <c r="J128" s="226"/>
      <c r="K128" s="102"/>
      <c r="L128" s="102"/>
      <c r="M128" s="102"/>
      <c r="N128" s="296"/>
      <c r="O128" s="297"/>
      <c r="P128" s="311" t="s">
        <v>385</v>
      </c>
    </row>
    <row r="129" spans="2:17" hidden="1" x14ac:dyDescent="0.3">
      <c r="B129" s="147" t="s">
        <v>76</v>
      </c>
      <c r="C129" s="99">
        <v>35</v>
      </c>
      <c r="D129" s="101" t="s">
        <v>101</v>
      </c>
      <c r="E129" s="2">
        <v>1850</v>
      </c>
      <c r="F129" s="3"/>
      <c r="G129" s="102"/>
      <c r="H129" s="102"/>
      <c r="I129" s="102"/>
      <c r="J129" s="3"/>
      <c r="K129" s="102"/>
      <c r="L129" s="102"/>
      <c r="M129" s="102"/>
      <c r="N129" s="281"/>
      <c r="O129" s="282"/>
      <c r="P129" s="311" t="s">
        <v>385</v>
      </c>
    </row>
    <row r="130" spans="2:17" hidden="1" x14ac:dyDescent="0.3">
      <c r="B130" s="147" t="s">
        <v>76</v>
      </c>
      <c r="C130" s="99">
        <v>36</v>
      </c>
      <c r="D130" s="101" t="s">
        <v>102</v>
      </c>
      <c r="E130" s="2">
        <v>1850</v>
      </c>
      <c r="F130" s="3"/>
      <c r="G130" s="102"/>
      <c r="H130" s="102"/>
      <c r="I130" s="102"/>
      <c r="J130" s="3"/>
      <c r="K130" s="102"/>
      <c r="L130" s="102"/>
      <c r="M130" s="102"/>
      <c r="N130" s="281"/>
      <c r="O130" s="282"/>
      <c r="P130" s="311" t="s">
        <v>385</v>
      </c>
    </row>
    <row r="131" spans="2:17" hidden="1" x14ac:dyDescent="0.3">
      <c r="B131" s="147" t="s">
        <v>76</v>
      </c>
      <c r="C131" s="99">
        <v>37</v>
      </c>
      <c r="D131" s="101" t="s">
        <v>149</v>
      </c>
      <c r="E131" s="2" t="s">
        <v>6</v>
      </c>
      <c r="F131" s="3"/>
      <c r="G131" s="102"/>
      <c r="H131" s="102"/>
      <c r="I131" s="102"/>
      <c r="J131" s="3"/>
      <c r="K131" s="102"/>
      <c r="L131" s="102"/>
      <c r="M131" s="102"/>
      <c r="N131" s="281"/>
      <c r="O131" s="282"/>
      <c r="P131" s="311" t="s">
        <v>367</v>
      </c>
    </row>
    <row r="132" spans="2:17" hidden="1" x14ac:dyDescent="0.3">
      <c r="B132" s="147" t="s">
        <v>76</v>
      </c>
      <c r="C132" s="99">
        <v>38</v>
      </c>
      <c r="D132" s="101" t="s">
        <v>103</v>
      </c>
      <c r="E132" s="2" t="s">
        <v>6</v>
      </c>
      <c r="F132" s="3"/>
      <c r="G132" s="102"/>
      <c r="H132" s="102"/>
      <c r="I132" s="102"/>
      <c r="J132" s="3"/>
      <c r="K132" s="102"/>
      <c r="L132" s="102"/>
      <c r="M132" s="102"/>
      <c r="N132" s="281"/>
      <c r="O132" s="282"/>
      <c r="P132" s="311" t="s">
        <v>340</v>
      </c>
    </row>
    <row r="133" spans="2:17" hidden="1" x14ac:dyDescent="0.3">
      <c r="B133" s="147" t="s">
        <v>76</v>
      </c>
      <c r="C133" s="99">
        <v>39</v>
      </c>
      <c r="D133" s="101" t="s">
        <v>153</v>
      </c>
      <c r="E133" s="2">
        <v>1850</v>
      </c>
      <c r="F133" s="3"/>
      <c r="G133" s="102"/>
      <c r="H133" s="102"/>
      <c r="I133" s="102"/>
      <c r="J133" s="3"/>
      <c r="K133" s="102"/>
      <c r="L133" s="102"/>
      <c r="M133" s="102"/>
      <c r="N133" s="281"/>
      <c r="O133" s="282"/>
      <c r="P133" s="311" t="s">
        <v>385</v>
      </c>
    </row>
    <row r="134" spans="2:17" hidden="1" x14ac:dyDescent="0.3">
      <c r="B134" s="147" t="s">
        <v>76</v>
      </c>
      <c r="C134" s="99">
        <v>40</v>
      </c>
      <c r="D134" s="101" t="s">
        <v>322</v>
      </c>
      <c r="E134" s="2">
        <v>1850</v>
      </c>
      <c r="F134" s="3"/>
      <c r="G134" s="102"/>
      <c r="H134" s="102"/>
      <c r="I134" s="102"/>
      <c r="J134" s="3"/>
      <c r="K134" s="102"/>
      <c r="L134" s="102"/>
      <c r="M134" s="102"/>
      <c r="N134" s="281">
        <f>F134+J134</f>
        <v>0</v>
      </c>
      <c r="O134" s="282"/>
      <c r="P134" s="311" t="s">
        <v>385</v>
      </c>
    </row>
    <row r="135" spans="2:17" hidden="1" x14ac:dyDescent="0.3">
      <c r="B135" s="147" t="s">
        <v>76</v>
      </c>
      <c r="C135" s="99">
        <v>41</v>
      </c>
      <c r="D135" s="101" t="s">
        <v>104</v>
      </c>
      <c r="E135" s="2" t="s">
        <v>6</v>
      </c>
      <c r="F135" s="3"/>
      <c r="G135" s="102"/>
      <c r="H135" s="102"/>
      <c r="I135" s="102"/>
      <c r="J135" s="3"/>
      <c r="K135" s="102"/>
      <c r="L135" s="102"/>
      <c r="M135" s="102"/>
      <c r="N135" s="281"/>
      <c r="O135" s="282"/>
      <c r="P135" s="311" t="s">
        <v>365</v>
      </c>
    </row>
    <row r="136" spans="2:17" hidden="1" x14ac:dyDescent="0.3">
      <c r="B136" s="147" t="s">
        <v>76</v>
      </c>
      <c r="C136" s="99">
        <v>42</v>
      </c>
      <c r="D136" s="101" t="s">
        <v>105</v>
      </c>
      <c r="E136" s="2">
        <v>1850</v>
      </c>
      <c r="F136" s="3"/>
      <c r="G136" s="102"/>
      <c r="H136" s="102"/>
      <c r="I136" s="102"/>
      <c r="J136" s="3"/>
      <c r="K136" s="102"/>
      <c r="L136" s="102"/>
      <c r="M136" s="102"/>
      <c r="N136" s="281">
        <f>F136+J136</f>
        <v>0</v>
      </c>
      <c r="O136" s="282"/>
      <c r="P136" s="311" t="s">
        <v>385</v>
      </c>
    </row>
    <row r="137" spans="2:17" hidden="1" x14ac:dyDescent="0.3">
      <c r="B137" s="147" t="s">
        <v>76</v>
      </c>
      <c r="C137" s="99">
        <v>43</v>
      </c>
      <c r="D137" s="101" t="s">
        <v>106</v>
      </c>
      <c r="E137" s="2" t="s">
        <v>6</v>
      </c>
      <c r="F137" s="3"/>
      <c r="G137" s="102"/>
      <c r="H137" s="102"/>
      <c r="I137" s="102"/>
      <c r="J137" s="3"/>
      <c r="K137" s="102"/>
      <c r="L137" s="102"/>
      <c r="M137" s="102"/>
      <c r="N137" s="281">
        <f>F137+J137</f>
        <v>0</v>
      </c>
      <c r="O137" s="282"/>
      <c r="P137" s="311"/>
    </row>
    <row r="138" spans="2:17" hidden="1" x14ac:dyDescent="0.3">
      <c r="B138" s="147" t="s">
        <v>76</v>
      </c>
      <c r="C138" s="99">
        <v>44</v>
      </c>
      <c r="D138" s="101" t="s">
        <v>107</v>
      </c>
      <c r="E138" s="2">
        <v>1850</v>
      </c>
      <c r="F138" s="3"/>
      <c r="G138" s="102"/>
      <c r="H138" s="102"/>
      <c r="I138" s="102"/>
      <c r="J138" s="3"/>
      <c r="K138" s="102"/>
      <c r="L138" s="102"/>
      <c r="M138" s="102"/>
      <c r="N138" s="281"/>
      <c r="O138" s="282"/>
      <c r="P138" s="311" t="s">
        <v>385</v>
      </c>
    </row>
    <row r="139" spans="2:17" ht="15" hidden="1" thickBot="1" x14ac:dyDescent="0.35">
      <c r="B139" s="211" t="s">
        <v>76</v>
      </c>
      <c r="C139" s="212">
        <v>45</v>
      </c>
      <c r="D139" s="213" t="s">
        <v>108</v>
      </c>
      <c r="E139" s="214" t="s">
        <v>6</v>
      </c>
      <c r="F139" s="221">
        <v>400</v>
      </c>
      <c r="G139" s="102"/>
      <c r="H139" s="102"/>
      <c r="I139" s="102"/>
      <c r="J139" s="215"/>
      <c r="K139" s="102"/>
      <c r="L139" s="102"/>
      <c r="M139" s="102"/>
      <c r="N139" s="290">
        <f>F139+J139</f>
        <v>400</v>
      </c>
      <c r="O139" s="327"/>
      <c r="P139" s="311" t="s">
        <v>348</v>
      </c>
      <c r="Q139" s="4"/>
    </row>
    <row r="140" spans="2:17" ht="15" thickBot="1" x14ac:dyDescent="0.35">
      <c r="B140" s="237" t="s">
        <v>76</v>
      </c>
      <c r="C140" s="238">
        <v>46</v>
      </c>
      <c r="D140" s="239" t="s">
        <v>109</v>
      </c>
      <c r="E140" s="240" t="s">
        <v>7</v>
      </c>
      <c r="F140" s="251">
        <v>3700</v>
      </c>
      <c r="G140" s="210"/>
      <c r="H140" s="183"/>
      <c r="I140" s="208"/>
      <c r="J140" s="242">
        <v>150</v>
      </c>
      <c r="K140" s="210"/>
      <c r="L140" s="183"/>
      <c r="M140" s="208"/>
      <c r="N140" s="390">
        <f>F140+J140</f>
        <v>3850</v>
      </c>
      <c r="O140" s="391"/>
      <c r="P140" s="392" t="s">
        <v>485</v>
      </c>
      <c r="Q140" s="206"/>
    </row>
    <row r="141" spans="2:17" hidden="1" x14ac:dyDescent="0.3">
      <c r="B141" s="222" t="s">
        <v>76</v>
      </c>
      <c r="C141" s="223">
        <v>47</v>
      </c>
      <c r="D141" s="224" t="s">
        <v>110</v>
      </c>
      <c r="E141" s="225">
        <v>13300</v>
      </c>
      <c r="F141" s="226"/>
      <c r="G141" s="102"/>
      <c r="H141" s="102"/>
      <c r="I141" s="102"/>
      <c r="J141" s="226"/>
      <c r="K141" s="102"/>
      <c r="L141" s="102"/>
      <c r="M141" s="102"/>
      <c r="N141" s="296">
        <f>F141+J141</f>
        <v>0</v>
      </c>
      <c r="O141" s="297"/>
      <c r="P141" s="311" t="s">
        <v>501</v>
      </c>
    </row>
    <row r="142" spans="2:17" hidden="1" x14ac:dyDescent="0.3">
      <c r="B142" s="147" t="s">
        <v>76</v>
      </c>
      <c r="C142" s="99">
        <v>48</v>
      </c>
      <c r="D142" s="101" t="s">
        <v>111</v>
      </c>
      <c r="E142" s="2">
        <v>1850</v>
      </c>
      <c r="F142" s="41"/>
      <c r="G142" s="102"/>
      <c r="H142" s="102"/>
      <c r="I142" s="102"/>
      <c r="J142" s="3"/>
      <c r="K142" s="102"/>
      <c r="L142" s="102"/>
      <c r="M142" s="102"/>
      <c r="N142" s="281">
        <f>F142+J142</f>
        <v>0</v>
      </c>
      <c r="O142" s="282"/>
      <c r="P142" s="311" t="s">
        <v>385</v>
      </c>
    </row>
    <row r="143" spans="2:17" ht="15" hidden="1" thickBot="1" x14ac:dyDescent="0.35">
      <c r="B143" s="211" t="s">
        <v>76</v>
      </c>
      <c r="C143" s="212">
        <v>49</v>
      </c>
      <c r="D143" s="213" t="s">
        <v>311</v>
      </c>
      <c r="E143" s="214">
        <v>1850</v>
      </c>
      <c r="F143" s="221"/>
      <c r="G143" s="102"/>
      <c r="H143" s="102"/>
      <c r="I143" s="102"/>
      <c r="J143" s="215"/>
      <c r="K143" s="102"/>
      <c r="L143" s="102"/>
      <c r="M143" s="102"/>
      <c r="N143" s="290"/>
      <c r="O143" s="327"/>
      <c r="P143" s="311" t="s">
        <v>385</v>
      </c>
    </row>
    <row r="144" spans="2:17" x14ac:dyDescent="0.3">
      <c r="B144" s="167" t="s">
        <v>76</v>
      </c>
      <c r="C144" s="168">
        <v>51</v>
      </c>
      <c r="D144" s="169" t="s">
        <v>112</v>
      </c>
      <c r="E144" s="157" t="s">
        <v>7</v>
      </c>
      <c r="F144" s="399">
        <v>1850</v>
      </c>
      <c r="G144" s="210"/>
      <c r="H144" s="183"/>
      <c r="I144" s="208"/>
      <c r="J144" s="253">
        <v>50</v>
      </c>
      <c r="K144" s="210"/>
      <c r="L144" s="183"/>
      <c r="M144" s="208"/>
      <c r="N144" s="400">
        <f>F144+J144</f>
        <v>1900</v>
      </c>
      <c r="O144" s="401"/>
      <c r="P144" s="402" t="s">
        <v>481</v>
      </c>
      <c r="Q144" s="45"/>
    </row>
    <row r="145" spans="2:19" ht="15" thickBot="1" x14ac:dyDescent="0.35">
      <c r="B145" s="171" t="s">
        <v>76</v>
      </c>
      <c r="C145" s="172">
        <v>53</v>
      </c>
      <c r="D145" s="173" t="s">
        <v>113</v>
      </c>
      <c r="E145" s="247" t="s">
        <v>7</v>
      </c>
      <c r="F145" s="248">
        <v>135950</v>
      </c>
      <c r="G145" s="210"/>
      <c r="H145" s="183"/>
      <c r="I145" s="208"/>
      <c r="J145" s="250">
        <v>402050</v>
      </c>
      <c r="K145" s="210"/>
      <c r="L145" s="183"/>
      <c r="M145" s="208"/>
      <c r="N145" s="395">
        <f>F145+J145</f>
        <v>538000</v>
      </c>
      <c r="O145" s="396"/>
      <c r="P145" s="397"/>
      <c r="Q145" s="45"/>
    </row>
    <row r="146" spans="2:19" hidden="1" x14ac:dyDescent="0.3">
      <c r="B146" s="222" t="s">
        <v>76</v>
      </c>
      <c r="C146" s="223">
        <v>55</v>
      </c>
      <c r="D146" s="224" t="s">
        <v>114</v>
      </c>
      <c r="E146" s="225">
        <v>1850</v>
      </c>
      <c r="F146" s="226"/>
      <c r="G146" s="102"/>
      <c r="H146" s="102"/>
      <c r="I146" s="102"/>
      <c r="J146" s="226"/>
      <c r="K146" s="102"/>
      <c r="L146" s="102"/>
      <c r="M146" s="102"/>
      <c r="N146" s="296"/>
      <c r="O146" s="297"/>
      <c r="P146" s="311" t="s">
        <v>385</v>
      </c>
    </row>
    <row r="147" spans="2:19" hidden="1" x14ac:dyDescent="0.3">
      <c r="B147" s="147" t="s">
        <v>76</v>
      </c>
      <c r="C147" s="99">
        <v>57</v>
      </c>
      <c r="D147" s="101" t="s">
        <v>176</v>
      </c>
      <c r="E147" s="2">
        <v>3700</v>
      </c>
      <c r="F147" s="3"/>
      <c r="G147" s="102"/>
      <c r="H147" s="102"/>
      <c r="I147" s="102"/>
      <c r="J147" s="3"/>
      <c r="K147" s="102"/>
      <c r="L147" s="102"/>
      <c r="M147" s="102"/>
      <c r="N147" s="281"/>
      <c r="O147" s="282"/>
      <c r="P147" s="311" t="s">
        <v>502</v>
      </c>
    </row>
    <row r="148" spans="2:19" hidden="1" x14ac:dyDescent="0.3">
      <c r="B148" s="147" t="s">
        <v>76</v>
      </c>
      <c r="C148" s="99">
        <v>59</v>
      </c>
      <c r="D148" s="101" t="s">
        <v>115</v>
      </c>
      <c r="E148" s="2">
        <v>3700</v>
      </c>
      <c r="F148" s="3"/>
      <c r="G148" s="102"/>
      <c r="H148" s="102"/>
      <c r="I148" s="102"/>
      <c r="J148" s="3"/>
      <c r="K148" s="102"/>
      <c r="L148" s="102"/>
      <c r="M148" s="102"/>
      <c r="N148" s="281"/>
      <c r="O148" s="282"/>
      <c r="P148" s="311" t="s">
        <v>502</v>
      </c>
    </row>
    <row r="149" spans="2:19" ht="15" hidden="1" thickBot="1" x14ac:dyDescent="0.35">
      <c r="B149" s="211" t="s">
        <v>76</v>
      </c>
      <c r="C149" s="212">
        <v>61</v>
      </c>
      <c r="D149" s="213" t="s">
        <v>116</v>
      </c>
      <c r="E149" s="214">
        <v>1750.61</v>
      </c>
      <c r="F149" s="215"/>
      <c r="G149" s="102"/>
      <c r="H149" s="102"/>
      <c r="I149" s="102"/>
      <c r="J149" s="215"/>
      <c r="K149" s="102"/>
      <c r="L149" s="102"/>
      <c r="M149" s="102"/>
      <c r="N149" s="290">
        <f>F149</f>
        <v>0</v>
      </c>
      <c r="O149" s="327"/>
      <c r="P149" s="311" t="s">
        <v>385</v>
      </c>
      <c r="R149" t="s">
        <v>503</v>
      </c>
      <c r="S149" t="s">
        <v>504</v>
      </c>
    </row>
    <row r="150" spans="2:19" ht="15" thickBot="1" x14ac:dyDescent="0.35">
      <c r="B150" s="237" t="s">
        <v>76</v>
      </c>
      <c r="C150" s="238">
        <v>63</v>
      </c>
      <c r="D150" s="239" t="s">
        <v>117</v>
      </c>
      <c r="E150" s="240" t="s">
        <v>7</v>
      </c>
      <c r="F150" s="241">
        <v>42950</v>
      </c>
      <c r="G150" s="210"/>
      <c r="H150" s="183"/>
      <c r="I150" s="208"/>
      <c r="J150" s="242">
        <v>25612</v>
      </c>
      <c r="K150" s="210"/>
      <c r="L150" s="183"/>
      <c r="M150" s="208"/>
      <c r="N150" s="390">
        <f>F150+J150</f>
        <v>68562</v>
      </c>
      <c r="O150" s="391"/>
      <c r="P150" s="392"/>
      <c r="Q150" s="45"/>
    </row>
    <row r="151" spans="2:19" ht="15" hidden="1" thickBot="1" x14ac:dyDescent="0.35">
      <c r="B151" s="227" t="s">
        <v>76</v>
      </c>
      <c r="C151" s="228">
        <v>65</v>
      </c>
      <c r="D151" s="229" t="s">
        <v>118</v>
      </c>
      <c r="E151" s="230">
        <v>12700</v>
      </c>
      <c r="F151" s="231"/>
      <c r="G151" s="102"/>
      <c r="H151" s="102"/>
      <c r="I151" s="102"/>
      <c r="J151" s="231"/>
      <c r="K151" s="102"/>
      <c r="L151" s="102"/>
      <c r="M151" s="102"/>
      <c r="N151" s="334">
        <f>F151+J151</f>
        <v>0</v>
      </c>
      <c r="O151" s="335"/>
      <c r="P151" s="311" t="s">
        <v>505</v>
      </c>
    </row>
    <row r="152" spans="2:19" x14ac:dyDescent="0.3">
      <c r="B152" s="243"/>
      <c r="C152" s="244"/>
      <c r="D152" s="244"/>
      <c r="E152" s="245"/>
      <c r="F152" s="246"/>
      <c r="G152" s="209"/>
      <c r="H152" s="104"/>
      <c r="I152" s="207"/>
      <c r="J152" s="249"/>
      <c r="K152" s="209"/>
      <c r="L152" s="104"/>
      <c r="M152" s="207"/>
      <c r="N152" s="393"/>
      <c r="O152" s="394"/>
      <c r="P152" s="394"/>
    </row>
    <row r="153" spans="2:19" ht="15" thickBot="1" x14ac:dyDescent="0.35">
      <c r="B153" s="171" t="s">
        <v>119</v>
      </c>
      <c r="C153" s="172">
        <v>1</v>
      </c>
      <c r="D153" s="173" t="s">
        <v>120</v>
      </c>
      <c r="E153" s="247" t="s">
        <v>7</v>
      </c>
      <c r="F153" s="248">
        <v>4472</v>
      </c>
      <c r="G153" s="210"/>
      <c r="H153" s="183"/>
      <c r="I153" s="208"/>
      <c r="J153" s="250">
        <v>150</v>
      </c>
      <c r="K153" s="210"/>
      <c r="L153" s="183"/>
      <c r="M153" s="208"/>
      <c r="N153" s="395">
        <f>F153</f>
        <v>4472</v>
      </c>
      <c r="O153" s="396"/>
      <c r="P153" s="397" t="s">
        <v>506</v>
      </c>
    </row>
    <row r="154" spans="2:19" hidden="1" x14ac:dyDescent="0.3">
      <c r="B154" s="222" t="s">
        <v>119</v>
      </c>
      <c r="C154" s="223">
        <v>3</v>
      </c>
      <c r="D154" s="224" t="s">
        <v>121</v>
      </c>
      <c r="E154" s="225" t="s">
        <v>6</v>
      </c>
      <c r="F154" s="226"/>
      <c r="G154" s="102"/>
      <c r="H154" s="102"/>
      <c r="I154" s="102"/>
      <c r="J154" s="226"/>
      <c r="K154" s="102"/>
      <c r="L154" s="102"/>
      <c r="M154" s="102"/>
      <c r="N154" s="296"/>
      <c r="O154" s="297"/>
      <c r="P154" s="311" t="s">
        <v>365</v>
      </c>
    </row>
    <row r="155" spans="2:19" ht="15" hidden="1" thickBot="1" x14ac:dyDescent="0.35">
      <c r="B155" s="211" t="s">
        <v>119</v>
      </c>
      <c r="C155" s="212">
        <v>5</v>
      </c>
      <c r="D155" s="213" t="s">
        <v>259</v>
      </c>
      <c r="E155" s="214">
        <v>1850</v>
      </c>
      <c r="F155" s="215"/>
      <c r="G155" s="102"/>
      <c r="H155" s="102"/>
      <c r="I155" s="102"/>
      <c r="J155" s="215"/>
      <c r="K155" s="102"/>
      <c r="L155" s="102"/>
      <c r="M155" s="102"/>
      <c r="N155" s="290"/>
      <c r="O155" s="327"/>
      <c r="P155" s="311" t="s">
        <v>385</v>
      </c>
    </row>
    <row r="156" spans="2:19" ht="15" thickBot="1" x14ac:dyDescent="0.35">
      <c r="B156" s="237" t="s">
        <v>119</v>
      </c>
      <c r="C156" s="238">
        <v>7</v>
      </c>
      <c r="D156" s="239" t="s">
        <v>122</v>
      </c>
      <c r="E156" s="240" t="s">
        <v>7</v>
      </c>
      <c r="F156" s="241">
        <v>144830</v>
      </c>
      <c r="G156" s="210"/>
      <c r="H156" s="183"/>
      <c r="I156" s="208"/>
      <c r="J156" s="242">
        <v>668992</v>
      </c>
      <c r="K156" s="210"/>
      <c r="L156" s="183"/>
      <c r="M156" s="208"/>
      <c r="N156" s="390">
        <f>F156+J156</f>
        <v>813822</v>
      </c>
      <c r="O156" s="391"/>
      <c r="P156" s="392"/>
    </row>
    <row r="157" spans="2:19" hidden="1" x14ac:dyDescent="0.3">
      <c r="B157" s="222" t="s">
        <v>119</v>
      </c>
      <c r="C157" s="223">
        <v>9</v>
      </c>
      <c r="D157" s="224" t="s">
        <v>239</v>
      </c>
      <c r="E157" s="225" t="s">
        <v>6</v>
      </c>
      <c r="F157" s="226"/>
      <c r="G157" s="102"/>
      <c r="H157" s="102"/>
      <c r="I157" s="102"/>
      <c r="J157" s="226"/>
      <c r="K157" s="102"/>
      <c r="L157" s="102"/>
      <c r="M157" s="102"/>
      <c r="N157" s="296"/>
      <c r="O157" s="297"/>
      <c r="P157" s="311" t="s">
        <v>349</v>
      </c>
    </row>
    <row r="158" spans="2:19" hidden="1" x14ac:dyDescent="0.3">
      <c r="B158" s="147" t="s">
        <v>119</v>
      </c>
      <c r="C158" s="99">
        <v>11</v>
      </c>
      <c r="D158" s="101" t="s">
        <v>123</v>
      </c>
      <c r="E158" s="2">
        <v>1900</v>
      </c>
      <c r="F158" s="3"/>
      <c r="G158" s="102"/>
      <c r="H158" s="102"/>
      <c r="I158" s="102"/>
      <c r="J158" s="3"/>
      <c r="K158" s="102"/>
      <c r="L158" s="102"/>
      <c r="M158" s="102"/>
      <c r="N158" s="281"/>
      <c r="O158" s="282"/>
      <c r="P158" s="311" t="s">
        <v>385</v>
      </c>
    </row>
    <row r="159" spans="2:19" hidden="1" x14ac:dyDescent="0.3">
      <c r="B159" s="147" t="s">
        <v>119</v>
      </c>
      <c r="C159" s="105">
        <v>13</v>
      </c>
      <c r="D159" s="106" t="s">
        <v>242</v>
      </c>
      <c r="E159" s="2">
        <v>1850</v>
      </c>
      <c r="F159" s="88"/>
      <c r="G159" s="107"/>
      <c r="H159" s="107"/>
      <c r="I159" s="102"/>
      <c r="J159" s="88"/>
      <c r="K159" s="107"/>
      <c r="L159" s="107"/>
      <c r="M159" s="107"/>
      <c r="N159" s="281"/>
      <c r="O159" s="282"/>
      <c r="P159" s="311" t="s">
        <v>385</v>
      </c>
    </row>
    <row r="160" spans="2:19" hidden="1" x14ac:dyDescent="0.3">
      <c r="B160" s="147" t="s">
        <v>119</v>
      </c>
      <c r="C160" s="99">
        <v>15</v>
      </c>
      <c r="D160" s="101" t="s">
        <v>323</v>
      </c>
      <c r="E160" s="2">
        <v>5550</v>
      </c>
      <c r="F160" s="3"/>
      <c r="G160" s="102"/>
      <c r="H160" s="102"/>
      <c r="I160" s="102"/>
      <c r="J160" s="3"/>
      <c r="K160" s="102"/>
      <c r="L160" s="102"/>
      <c r="M160" s="102"/>
      <c r="N160" s="281">
        <f>F160</f>
        <v>0</v>
      </c>
      <c r="O160" s="282"/>
      <c r="P160" s="311" t="s">
        <v>507</v>
      </c>
    </row>
    <row r="161" spans="2:18" hidden="1" x14ac:dyDescent="0.3">
      <c r="B161" s="147" t="s">
        <v>119</v>
      </c>
      <c r="C161" s="99">
        <v>17</v>
      </c>
      <c r="D161" s="101" t="s">
        <v>124</v>
      </c>
      <c r="E161" s="2">
        <v>1850</v>
      </c>
      <c r="F161" s="3"/>
      <c r="G161" s="102"/>
      <c r="H161" s="102"/>
      <c r="I161" s="102"/>
      <c r="J161" s="3"/>
      <c r="K161" s="102"/>
      <c r="L161" s="102"/>
      <c r="M161" s="102"/>
      <c r="N161" s="281"/>
      <c r="O161" s="282"/>
      <c r="P161" s="311" t="s">
        <v>385</v>
      </c>
    </row>
    <row r="162" spans="2:18" hidden="1" x14ac:dyDescent="0.3">
      <c r="B162" s="147" t="s">
        <v>119</v>
      </c>
      <c r="C162" s="99">
        <v>19</v>
      </c>
      <c r="D162" s="101" t="s">
        <v>310</v>
      </c>
      <c r="E162" s="2">
        <v>1850</v>
      </c>
      <c r="F162" s="3"/>
      <c r="G162" s="102"/>
      <c r="H162" s="102"/>
      <c r="I162" s="102"/>
      <c r="J162" s="3"/>
      <c r="K162" s="102"/>
      <c r="L162" s="102"/>
      <c r="M162" s="102"/>
      <c r="N162" s="281"/>
      <c r="O162" s="282"/>
      <c r="P162" s="311" t="s">
        <v>385</v>
      </c>
    </row>
    <row r="163" spans="2:18" hidden="1" x14ac:dyDescent="0.3">
      <c r="B163" s="147" t="s">
        <v>119</v>
      </c>
      <c r="C163" s="99">
        <v>21</v>
      </c>
      <c r="D163" s="101" t="s">
        <v>209</v>
      </c>
      <c r="E163" s="2">
        <v>1850</v>
      </c>
      <c r="F163" s="3"/>
      <c r="G163" s="102"/>
      <c r="H163" s="102"/>
      <c r="I163" s="102"/>
      <c r="J163" s="3"/>
      <c r="K163" s="102"/>
      <c r="L163" s="102"/>
      <c r="M163" s="102"/>
      <c r="N163" s="281"/>
      <c r="O163" s="282"/>
      <c r="P163" s="311" t="s">
        <v>385</v>
      </c>
    </row>
    <row r="164" spans="2:18" hidden="1" x14ac:dyDescent="0.3">
      <c r="B164" s="147" t="s">
        <v>119</v>
      </c>
      <c r="C164" s="99">
        <v>23</v>
      </c>
      <c r="D164" s="101" t="s">
        <v>216</v>
      </c>
      <c r="E164" s="2" t="s">
        <v>6</v>
      </c>
      <c r="F164" s="3">
        <v>1000</v>
      </c>
      <c r="G164" s="102"/>
      <c r="H164" s="102"/>
      <c r="I164" s="102"/>
      <c r="J164" s="3"/>
      <c r="K164" s="102"/>
      <c r="L164" s="102"/>
      <c r="M164" s="102"/>
      <c r="N164" s="281">
        <f>F164</f>
        <v>1000</v>
      </c>
      <c r="O164" s="282"/>
      <c r="P164" s="310" t="s">
        <v>378</v>
      </c>
    </row>
    <row r="165" spans="2:18" ht="15" hidden="1" thickBot="1" x14ac:dyDescent="0.35">
      <c r="B165" s="211" t="s">
        <v>119</v>
      </c>
      <c r="C165" s="212">
        <v>25</v>
      </c>
      <c r="D165" s="213" t="s">
        <v>125</v>
      </c>
      <c r="E165" s="214" t="s">
        <v>6</v>
      </c>
      <c r="F165" s="215">
        <v>1000</v>
      </c>
      <c r="G165" s="102"/>
      <c r="H165" s="102"/>
      <c r="I165" s="102"/>
      <c r="J165" s="215"/>
      <c r="K165" s="102"/>
      <c r="L165" s="102"/>
      <c r="M165" s="102"/>
      <c r="N165" s="290">
        <f>F165</f>
        <v>1000</v>
      </c>
      <c r="O165" s="327"/>
      <c r="P165" s="310" t="s">
        <v>378</v>
      </c>
    </row>
    <row r="166" spans="2:18" ht="15" thickBot="1" x14ac:dyDescent="0.35">
      <c r="B166" s="361" t="s">
        <v>119</v>
      </c>
      <c r="C166" s="362">
        <v>26</v>
      </c>
      <c r="D166" s="363" t="s">
        <v>260</v>
      </c>
      <c r="E166" s="240" t="s">
        <v>7</v>
      </c>
      <c r="F166" s="241">
        <v>1850</v>
      </c>
      <c r="G166" s="319"/>
      <c r="H166" s="102"/>
      <c r="I166" s="317"/>
      <c r="J166" s="242">
        <v>50</v>
      </c>
      <c r="K166" s="319"/>
      <c r="L166" s="102"/>
      <c r="M166" s="317"/>
      <c r="N166" s="364">
        <f>F166+J166</f>
        <v>1900</v>
      </c>
      <c r="O166" s="365"/>
      <c r="P166" s="366" t="s">
        <v>481</v>
      </c>
      <c r="R166" t="s">
        <v>324</v>
      </c>
    </row>
    <row r="167" spans="2:18" hidden="1" x14ac:dyDescent="0.3">
      <c r="B167" s="387" t="s">
        <v>119</v>
      </c>
      <c r="C167" s="388">
        <v>27</v>
      </c>
      <c r="D167" s="389" t="s">
        <v>248</v>
      </c>
      <c r="E167" s="225">
        <v>3750</v>
      </c>
      <c r="F167" s="226"/>
      <c r="G167" s="102"/>
      <c r="H167" s="102"/>
      <c r="I167" s="102"/>
      <c r="J167" s="226"/>
      <c r="K167" s="102"/>
      <c r="L167" s="102"/>
      <c r="M167" s="102"/>
      <c r="N167" s="296">
        <f>F167+J167</f>
        <v>0</v>
      </c>
      <c r="O167" s="297"/>
      <c r="P167" s="311" t="s">
        <v>379</v>
      </c>
      <c r="Q167" s="4"/>
    </row>
    <row r="168" spans="2:18" hidden="1" x14ac:dyDescent="0.3">
      <c r="B168" s="147" t="s">
        <v>119</v>
      </c>
      <c r="C168" s="99">
        <v>28</v>
      </c>
      <c r="D168" s="101" t="s">
        <v>210</v>
      </c>
      <c r="E168" s="2">
        <v>1850</v>
      </c>
      <c r="F168" s="3"/>
      <c r="G168" s="102"/>
      <c r="H168" s="102"/>
      <c r="I168" s="107"/>
      <c r="J168" s="3"/>
      <c r="K168" s="102"/>
      <c r="L168" s="102"/>
      <c r="M168" s="102"/>
      <c r="N168" s="281"/>
      <c r="O168" s="282"/>
      <c r="P168" s="311" t="s">
        <v>385</v>
      </c>
    </row>
    <row r="169" spans="2:18" hidden="1" x14ac:dyDescent="0.3">
      <c r="B169" s="147" t="s">
        <v>119</v>
      </c>
      <c r="C169" s="99">
        <v>29</v>
      </c>
      <c r="D169" s="101" t="s">
        <v>126</v>
      </c>
      <c r="E169" s="2" t="s">
        <v>6</v>
      </c>
      <c r="F169" s="3"/>
      <c r="G169" s="102"/>
      <c r="H169" s="102"/>
      <c r="I169" s="107"/>
      <c r="J169" s="3"/>
      <c r="K169" s="102"/>
      <c r="L169" s="102"/>
      <c r="M169" s="102"/>
      <c r="N169" s="281"/>
      <c r="O169" s="282"/>
      <c r="P169" s="311" t="s">
        <v>375</v>
      </c>
    </row>
    <row r="170" spans="2:18" hidden="1" x14ac:dyDescent="0.3">
      <c r="B170" s="147" t="s">
        <v>119</v>
      </c>
      <c r="C170" s="99">
        <v>31</v>
      </c>
      <c r="D170" s="101" t="s">
        <v>259</v>
      </c>
      <c r="E170" s="2">
        <v>1850</v>
      </c>
      <c r="F170" s="3"/>
      <c r="G170" s="102"/>
      <c r="H170" s="102"/>
      <c r="I170" s="107"/>
      <c r="J170" s="3"/>
      <c r="K170" s="102"/>
      <c r="L170" s="102"/>
      <c r="M170" s="102"/>
      <c r="N170" s="281"/>
      <c r="O170" s="282"/>
      <c r="P170" s="311" t="s">
        <v>385</v>
      </c>
    </row>
    <row r="171" spans="2:18" hidden="1" x14ac:dyDescent="0.3">
      <c r="B171" s="147" t="s">
        <v>119</v>
      </c>
      <c r="C171" s="99">
        <v>33</v>
      </c>
      <c r="D171" s="101" t="s">
        <v>32</v>
      </c>
      <c r="E171" s="2" t="s">
        <v>6</v>
      </c>
      <c r="F171" s="3"/>
      <c r="G171" s="102"/>
      <c r="H171" s="102"/>
      <c r="I171" s="107"/>
      <c r="J171" s="3"/>
      <c r="K171" s="102"/>
      <c r="L171" s="102"/>
      <c r="M171" s="102"/>
      <c r="N171" s="281"/>
      <c r="O171" s="282"/>
      <c r="P171" s="311" t="s">
        <v>365</v>
      </c>
    </row>
    <row r="172" spans="2:18" hidden="1" x14ac:dyDescent="0.3">
      <c r="B172" s="147" t="s">
        <v>119</v>
      </c>
      <c r="C172" s="99">
        <v>35</v>
      </c>
      <c r="D172" s="101" t="s">
        <v>127</v>
      </c>
      <c r="E172" s="2" t="s">
        <v>6</v>
      </c>
      <c r="F172" s="3"/>
      <c r="G172" s="102"/>
      <c r="H172" s="102"/>
      <c r="I172" s="102"/>
      <c r="J172" s="3"/>
      <c r="K172" s="102"/>
      <c r="L172" s="102"/>
      <c r="M172" s="102"/>
      <c r="N172" s="281"/>
      <c r="O172" s="282"/>
      <c r="P172" s="311" t="s">
        <v>384</v>
      </c>
    </row>
    <row r="173" spans="2:18" hidden="1" x14ac:dyDescent="0.3">
      <c r="B173" s="147" t="s">
        <v>119</v>
      </c>
      <c r="C173" s="99">
        <v>37</v>
      </c>
      <c r="D173" s="101" t="s">
        <v>128</v>
      </c>
      <c r="E173" s="2" t="s">
        <v>6</v>
      </c>
      <c r="F173" s="3"/>
      <c r="G173" s="102"/>
      <c r="H173" s="102"/>
      <c r="I173" s="107"/>
      <c r="J173" s="3"/>
      <c r="K173" s="102"/>
      <c r="L173" s="102"/>
      <c r="M173" s="102"/>
      <c r="N173" s="281"/>
      <c r="O173" s="282"/>
      <c r="P173" s="311" t="s">
        <v>365</v>
      </c>
    </row>
    <row r="174" spans="2:18" hidden="1" x14ac:dyDescent="0.3">
      <c r="B174" s="147" t="s">
        <v>119</v>
      </c>
      <c r="C174" s="99">
        <v>39</v>
      </c>
      <c r="D174" s="101" t="s">
        <v>129</v>
      </c>
      <c r="E174" s="2">
        <v>1850</v>
      </c>
      <c r="F174" s="3"/>
      <c r="G174" s="102"/>
      <c r="H174" s="102"/>
      <c r="I174" s="107"/>
      <c r="J174" s="3"/>
      <c r="K174" s="102"/>
      <c r="L174" s="102"/>
      <c r="M174" s="102"/>
      <c r="N174" s="281"/>
      <c r="O174" s="282"/>
      <c r="P174" s="311" t="s">
        <v>385</v>
      </c>
    </row>
    <row r="175" spans="2:18" hidden="1" x14ac:dyDescent="0.3">
      <c r="B175" s="149" t="s">
        <v>119</v>
      </c>
      <c r="C175" s="105">
        <v>41</v>
      </c>
      <c r="D175" s="106" t="s">
        <v>130</v>
      </c>
      <c r="E175" s="2">
        <v>1900</v>
      </c>
      <c r="F175" s="3"/>
      <c r="G175" s="107"/>
      <c r="H175" s="107"/>
      <c r="I175" s="107"/>
      <c r="J175" s="88"/>
      <c r="K175" s="107"/>
      <c r="L175" s="107"/>
      <c r="M175" s="107"/>
      <c r="N175" s="281">
        <f>F175+J175</f>
        <v>0</v>
      </c>
      <c r="O175" s="282"/>
      <c r="P175" s="311" t="s">
        <v>385</v>
      </c>
    </row>
    <row r="176" spans="2:18" hidden="1" x14ac:dyDescent="0.3">
      <c r="B176" s="147" t="s">
        <v>119</v>
      </c>
      <c r="C176" s="99">
        <v>43</v>
      </c>
      <c r="D176" s="101" t="s">
        <v>25</v>
      </c>
      <c r="E176" s="2" t="s">
        <v>6</v>
      </c>
      <c r="F176" s="3">
        <v>1000</v>
      </c>
      <c r="G176" s="102"/>
      <c r="H176" s="102"/>
      <c r="I176" s="107"/>
      <c r="J176" s="3"/>
      <c r="K176" s="102"/>
      <c r="L176" s="102"/>
      <c r="M176" s="102"/>
      <c r="N176" s="281">
        <f>F176</f>
        <v>1000</v>
      </c>
      <c r="O176" s="282"/>
      <c r="P176" s="310" t="s">
        <v>378</v>
      </c>
    </row>
    <row r="177" spans="1:21" hidden="1" x14ac:dyDescent="0.3">
      <c r="B177" s="147" t="s">
        <v>119</v>
      </c>
      <c r="C177" s="99">
        <v>45</v>
      </c>
      <c r="D177" s="101" t="s">
        <v>211</v>
      </c>
      <c r="E177" s="2">
        <v>1850</v>
      </c>
      <c r="F177" s="3"/>
      <c r="G177" s="102"/>
      <c r="H177" s="102"/>
      <c r="I177" s="107"/>
      <c r="J177" s="3"/>
      <c r="K177" s="102"/>
      <c r="L177" s="102"/>
      <c r="M177" s="102"/>
      <c r="N177" s="281"/>
      <c r="O177" s="282"/>
      <c r="P177" s="311" t="s">
        <v>385</v>
      </c>
    </row>
    <row r="178" spans="1:21" hidden="1" x14ac:dyDescent="0.3">
      <c r="B178" s="147" t="s">
        <v>119</v>
      </c>
      <c r="C178" s="99">
        <v>47</v>
      </c>
      <c r="D178" s="101" t="s">
        <v>341</v>
      </c>
      <c r="E178" s="2">
        <v>1850</v>
      </c>
      <c r="F178" s="3"/>
      <c r="G178" s="102"/>
      <c r="H178" s="102"/>
      <c r="I178" s="107"/>
      <c r="J178" s="3"/>
      <c r="K178" s="102"/>
      <c r="L178" s="102"/>
      <c r="M178" s="102"/>
      <c r="N178" s="281"/>
      <c r="O178" s="282"/>
      <c r="P178" s="311" t="s">
        <v>385</v>
      </c>
    </row>
    <row r="179" spans="1:21" ht="15" hidden="1" thickBot="1" x14ac:dyDescent="0.35">
      <c r="B179" s="211" t="s">
        <v>119</v>
      </c>
      <c r="C179" s="212">
        <v>49</v>
      </c>
      <c r="D179" s="213" t="s">
        <v>131</v>
      </c>
      <c r="E179" s="214">
        <v>1850</v>
      </c>
      <c r="F179" s="215"/>
      <c r="G179" s="102"/>
      <c r="H179" s="102"/>
      <c r="I179" s="107"/>
      <c r="J179" s="215"/>
      <c r="K179" s="102"/>
      <c r="L179" s="102"/>
      <c r="M179" s="102"/>
      <c r="N179" s="290"/>
      <c r="O179" s="327"/>
      <c r="P179" s="311" t="s">
        <v>385</v>
      </c>
    </row>
    <row r="180" spans="1:21" ht="15" thickBot="1" x14ac:dyDescent="0.35">
      <c r="B180" s="232"/>
      <c r="C180" s="233"/>
      <c r="D180" s="233"/>
      <c r="E180" s="234"/>
      <c r="F180" s="235"/>
      <c r="G180" s="209"/>
      <c r="H180" s="104"/>
      <c r="I180" s="207"/>
      <c r="J180" s="236"/>
      <c r="K180" s="209"/>
      <c r="L180" s="104"/>
      <c r="M180" s="207"/>
      <c r="N180" s="376"/>
      <c r="O180" s="377"/>
      <c r="P180" s="377"/>
    </row>
    <row r="181" spans="1:21" hidden="1" x14ac:dyDescent="0.3">
      <c r="B181" s="222" t="s">
        <v>132</v>
      </c>
      <c r="C181" s="223">
        <v>1</v>
      </c>
      <c r="D181" s="224" t="s">
        <v>217</v>
      </c>
      <c r="E181" s="225">
        <v>1850</v>
      </c>
      <c r="F181" s="226"/>
      <c r="G181" s="102"/>
      <c r="H181" s="102"/>
      <c r="I181" s="102"/>
      <c r="J181" s="226"/>
      <c r="K181" s="102"/>
      <c r="L181" s="102"/>
      <c r="M181" s="102"/>
      <c r="N181" s="296"/>
      <c r="O181" s="297"/>
      <c r="P181" s="311" t="s">
        <v>385</v>
      </c>
    </row>
    <row r="182" spans="1:21" hidden="1" x14ac:dyDescent="0.3">
      <c r="B182" s="147" t="s">
        <v>132</v>
      </c>
      <c r="C182" s="99">
        <v>2</v>
      </c>
      <c r="D182" s="101" t="s">
        <v>133</v>
      </c>
      <c r="E182" s="2">
        <v>1850</v>
      </c>
      <c r="F182" s="3"/>
      <c r="G182" s="102"/>
      <c r="H182" s="102"/>
      <c r="I182" s="102"/>
      <c r="J182" s="3"/>
      <c r="K182" s="102"/>
      <c r="L182" s="102"/>
      <c r="M182" s="102"/>
      <c r="N182" s="281"/>
      <c r="O182" s="282"/>
      <c r="P182" s="311" t="s">
        <v>385</v>
      </c>
    </row>
    <row r="183" spans="1:21" hidden="1" x14ac:dyDescent="0.3">
      <c r="B183" s="147" t="s">
        <v>132</v>
      </c>
      <c r="C183" s="99">
        <v>3</v>
      </c>
      <c r="D183" s="101" t="s">
        <v>134</v>
      </c>
      <c r="E183" s="2" t="s">
        <v>6</v>
      </c>
      <c r="F183" s="3"/>
      <c r="G183" s="102"/>
      <c r="H183" s="102"/>
      <c r="I183" s="102"/>
      <c r="J183" s="3"/>
      <c r="K183" s="102"/>
      <c r="L183" s="102"/>
      <c r="M183" s="102"/>
      <c r="N183" s="281"/>
      <c r="O183" s="282"/>
      <c r="P183" s="311" t="s">
        <v>367</v>
      </c>
    </row>
    <row r="184" spans="1:21" hidden="1" x14ac:dyDescent="0.3">
      <c r="B184" s="147" t="s">
        <v>132</v>
      </c>
      <c r="C184" s="99">
        <v>4</v>
      </c>
      <c r="D184" s="101" t="s">
        <v>135</v>
      </c>
      <c r="E184" s="2">
        <v>1850</v>
      </c>
      <c r="F184" s="3"/>
      <c r="G184" s="102"/>
      <c r="H184" s="102"/>
      <c r="I184" s="102"/>
      <c r="J184" s="3"/>
      <c r="K184" s="102"/>
      <c r="L184" s="102"/>
      <c r="M184" s="102"/>
      <c r="N184" s="281"/>
      <c r="O184" s="282"/>
      <c r="P184" s="311" t="s">
        <v>385</v>
      </c>
      <c r="T184" s="4" t="s">
        <v>240</v>
      </c>
    </row>
    <row r="185" spans="1:21" hidden="1" x14ac:dyDescent="0.3">
      <c r="B185" s="147" t="s">
        <v>132</v>
      </c>
      <c r="C185" s="99">
        <v>5</v>
      </c>
      <c r="D185" s="101" t="s">
        <v>21</v>
      </c>
      <c r="E185" s="2" t="s">
        <v>6</v>
      </c>
      <c r="F185" s="3"/>
      <c r="G185" s="102"/>
      <c r="H185" s="102"/>
      <c r="I185" s="102"/>
      <c r="J185" s="3"/>
      <c r="K185" s="102"/>
      <c r="L185" s="102"/>
      <c r="M185" s="102"/>
      <c r="N185" s="281"/>
      <c r="O185" s="282"/>
      <c r="P185" s="311" t="s">
        <v>316</v>
      </c>
      <c r="U185" s="202"/>
    </row>
    <row r="186" spans="1:21" hidden="1" x14ac:dyDescent="0.3">
      <c r="B186" s="147" t="s">
        <v>132</v>
      </c>
      <c r="C186" s="99">
        <v>6</v>
      </c>
      <c r="D186" s="101" t="s">
        <v>135</v>
      </c>
      <c r="E186" s="2">
        <v>1850</v>
      </c>
      <c r="F186" s="3"/>
      <c r="G186" s="102"/>
      <c r="H186" s="102"/>
      <c r="I186" s="102"/>
      <c r="J186" s="3"/>
      <c r="K186" s="102"/>
      <c r="L186" s="102"/>
      <c r="M186" s="102"/>
      <c r="N186" s="281"/>
      <c r="O186" s="282"/>
      <c r="P186" s="311" t="s">
        <v>385</v>
      </c>
    </row>
    <row r="187" spans="1:21" hidden="1" x14ac:dyDescent="0.3">
      <c r="B187" s="147" t="s">
        <v>132</v>
      </c>
      <c r="C187" s="99">
        <v>7</v>
      </c>
      <c r="D187" s="101" t="s">
        <v>21</v>
      </c>
      <c r="E187" s="2" t="s">
        <v>6</v>
      </c>
      <c r="F187" s="3"/>
      <c r="G187" s="102"/>
      <c r="H187" s="102"/>
      <c r="I187" s="102"/>
      <c r="J187" s="3"/>
      <c r="K187" s="102"/>
      <c r="L187" s="102"/>
      <c r="M187" s="102"/>
      <c r="N187" s="281"/>
      <c r="O187" s="282"/>
      <c r="P187" s="311" t="s">
        <v>365</v>
      </c>
    </row>
    <row r="188" spans="1:21" hidden="1" x14ac:dyDescent="0.3">
      <c r="B188" s="147" t="s">
        <v>132</v>
      </c>
      <c r="C188" s="99">
        <v>8</v>
      </c>
      <c r="D188" s="101" t="s">
        <v>325</v>
      </c>
      <c r="E188" s="2" t="s">
        <v>6</v>
      </c>
      <c r="F188" s="3"/>
      <c r="G188" s="102"/>
      <c r="H188" s="102"/>
      <c r="I188" s="102"/>
      <c r="J188" s="3"/>
      <c r="K188" s="102"/>
      <c r="L188" s="102"/>
      <c r="M188" s="102"/>
      <c r="N188" s="281"/>
      <c r="O188" s="282"/>
      <c r="P188" s="311" t="s">
        <v>367</v>
      </c>
    </row>
    <row r="189" spans="1:21" hidden="1" x14ac:dyDescent="0.3">
      <c r="B189" s="147" t="s">
        <v>132</v>
      </c>
      <c r="C189" s="99">
        <v>9</v>
      </c>
      <c r="D189" s="101" t="s">
        <v>136</v>
      </c>
      <c r="E189" s="2">
        <v>3900</v>
      </c>
      <c r="F189" s="3"/>
      <c r="G189" s="102"/>
      <c r="H189" s="102"/>
      <c r="I189" s="102"/>
      <c r="J189" s="3"/>
      <c r="K189" s="102"/>
      <c r="L189" s="102"/>
      <c r="M189" s="102"/>
      <c r="N189" s="281">
        <f>F189+J189</f>
        <v>0</v>
      </c>
      <c r="O189" s="282"/>
      <c r="P189" s="311" t="s">
        <v>379</v>
      </c>
    </row>
    <row r="190" spans="1:21" hidden="1" x14ac:dyDescent="0.3">
      <c r="A190" s="4"/>
      <c r="B190" s="147" t="s">
        <v>132</v>
      </c>
      <c r="C190" s="99">
        <v>10</v>
      </c>
      <c r="D190" s="101" t="s">
        <v>137</v>
      </c>
      <c r="E190" s="2">
        <v>1874.65</v>
      </c>
      <c r="F190" s="3"/>
      <c r="G190" s="102"/>
      <c r="H190" s="102"/>
      <c r="I190" s="102"/>
      <c r="J190" s="3"/>
      <c r="K190" s="102"/>
      <c r="L190" s="102"/>
      <c r="M190" s="102"/>
      <c r="N190" s="281">
        <f>F190+J190</f>
        <v>0</v>
      </c>
      <c r="O190" s="282"/>
      <c r="P190" s="311" t="s">
        <v>385</v>
      </c>
    </row>
    <row r="191" spans="1:21" hidden="1" x14ac:dyDescent="0.3">
      <c r="B191" s="147" t="s">
        <v>132</v>
      </c>
      <c r="C191" s="99">
        <v>11</v>
      </c>
      <c r="D191" s="101" t="s">
        <v>209</v>
      </c>
      <c r="E191" s="2">
        <v>1800</v>
      </c>
      <c r="F191" s="3"/>
      <c r="G191" s="102"/>
      <c r="H191" s="102"/>
      <c r="I191" s="102"/>
      <c r="J191" s="3"/>
      <c r="K191" s="102"/>
      <c r="L191" s="102"/>
      <c r="M191" s="102"/>
      <c r="N191" s="281"/>
      <c r="O191" s="282"/>
      <c r="P191" s="311" t="s">
        <v>385</v>
      </c>
    </row>
    <row r="192" spans="1:21" hidden="1" x14ac:dyDescent="0.3">
      <c r="B192" s="147" t="s">
        <v>132</v>
      </c>
      <c r="C192" s="99">
        <v>12</v>
      </c>
      <c r="D192" s="101" t="s">
        <v>302</v>
      </c>
      <c r="E192" s="2">
        <v>1850</v>
      </c>
      <c r="F192" s="3"/>
      <c r="G192" s="102"/>
      <c r="H192" s="102"/>
      <c r="I192" s="102"/>
      <c r="J192" s="3"/>
      <c r="K192" s="102"/>
      <c r="L192" s="102"/>
      <c r="M192" s="102"/>
      <c r="N192" s="281"/>
      <c r="O192" s="282"/>
      <c r="P192" s="311" t="s">
        <v>385</v>
      </c>
      <c r="S192" s="4" t="s">
        <v>240</v>
      </c>
    </row>
    <row r="193" spans="1:16" hidden="1" x14ac:dyDescent="0.3">
      <c r="B193" s="147" t="s">
        <v>132</v>
      </c>
      <c r="C193" s="99">
        <v>13</v>
      </c>
      <c r="D193" s="101" t="s">
        <v>138</v>
      </c>
      <c r="E193" s="2" t="s">
        <v>6</v>
      </c>
      <c r="F193" s="3"/>
      <c r="G193" s="102"/>
      <c r="H193" s="102"/>
      <c r="I193" s="102"/>
      <c r="J193" s="3"/>
      <c r="K193" s="102"/>
      <c r="L193" s="102"/>
      <c r="M193" s="102"/>
      <c r="N193" s="281"/>
      <c r="O193" s="282"/>
      <c r="P193" s="311" t="s">
        <v>365</v>
      </c>
    </row>
    <row r="194" spans="1:16" hidden="1" x14ac:dyDescent="0.3">
      <c r="B194" s="147" t="s">
        <v>132</v>
      </c>
      <c r="C194" s="99">
        <v>14</v>
      </c>
      <c r="D194" s="101" t="s">
        <v>225</v>
      </c>
      <c r="E194" s="2">
        <v>1850</v>
      </c>
      <c r="F194" s="3"/>
      <c r="G194" s="102"/>
      <c r="H194" s="102"/>
      <c r="I194" s="102"/>
      <c r="J194" s="3"/>
      <c r="K194" s="102"/>
      <c r="L194" s="102"/>
      <c r="M194" s="102"/>
      <c r="N194" s="281"/>
      <c r="O194" s="282"/>
      <c r="P194" s="311" t="s">
        <v>385</v>
      </c>
    </row>
    <row r="195" spans="1:16" hidden="1" x14ac:dyDescent="0.3">
      <c r="B195" s="147" t="s">
        <v>132</v>
      </c>
      <c r="C195" s="99">
        <v>15</v>
      </c>
      <c r="D195" s="101" t="s">
        <v>350</v>
      </c>
      <c r="E195" s="2">
        <v>3700</v>
      </c>
      <c r="F195" s="3"/>
      <c r="G195" s="102"/>
      <c r="H195" s="102"/>
      <c r="I195" s="102"/>
      <c r="J195" s="3"/>
      <c r="K195" s="102"/>
      <c r="L195" s="102"/>
      <c r="M195" s="102"/>
      <c r="N195" s="281"/>
      <c r="O195" s="282"/>
      <c r="P195" s="311" t="s">
        <v>502</v>
      </c>
    </row>
    <row r="196" spans="1:16" hidden="1" x14ac:dyDescent="0.3">
      <c r="B196" s="147" t="s">
        <v>132</v>
      </c>
      <c r="C196" s="99">
        <v>16</v>
      </c>
      <c r="D196" s="101" t="s">
        <v>139</v>
      </c>
      <c r="E196" s="2">
        <v>1850</v>
      </c>
      <c r="F196" s="3"/>
      <c r="G196" s="102"/>
      <c r="H196" s="102"/>
      <c r="I196" s="102"/>
      <c r="J196" s="3"/>
      <c r="K196" s="102"/>
      <c r="L196" s="102"/>
      <c r="M196" s="102"/>
      <c r="N196" s="281">
        <f>F196+J196</f>
        <v>0</v>
      </c>
      <c r="O196" s="282"/>
      <c r="P196" s="311" t="s">
        <v>385</v>
      </c>
    </row>
    <row r="197" spans="1:16" hidden="1" x14ac:dyDescent="0.3">
      <c r="B197" s="147" t="s">
        <v>132</v>
      </c>
      <c r="C197" s="99">
        <v>17</v>
      </c>
      <c r="D197" s="101" t="s">
        <v>140</v>
      </c>
      <c r="E197" s="2">
        <v>2000</v>
      </c>
      <c r="F197" s="3"/>
      <c r="G197" s="102"/>
      <c r="H197" s="102"/>
      <c r="I197" s="102"/>
      <c r="J197" s="3"/>
      <c r="K197" s="102"/>
      <c r="L197" s="102"/>
      <c r="M197" s="102"/>
      <c r="N197" s="281">
        <f>F197+J197</f>
        <v>0</v>
      </c>
      <c r="O197" s="282"/>
      <c r="P197" s="311" t="s">
        <v>385</v>
      </c>
    </row>
    <row r="198" spans="1:16" hidden="1" x14ac:dyDescent="0.3">
      <c r="B198" s="147" t="s">
        <v>132</v>
      </c>
      <c r="C198" s="99">
        <v>18</v>
      </c>
      <c r="D198" s="101" t="s">
        <v>141</v>
      </c>
      <c r="E198" s="2">
        <v>1750</v>
      </c>
      <c r="F198" s="3">
        <v>500</v>
      </c>
      <c r="G198" s="102"/>
      <c r="H198" s="102"/>
      <c r="I198" s="102"/>
      <c r="J198" s="3"/>
      <c r="K198" s="102"/>
      <c r="L198" s="102"/>
      <c r="M198" s="102"/>
      <c r="N198" s="281">
        <f>SUM(F198:J198)</f>
        <v>500</v>
      </c>
      <c r="O198" s="282"/>
      <c r="P198" s="311" t="s">
        <v>508</v>
      </c>
    </row>
    <row r="199" spans="1:16" hidden="1" x14ac:dyDescent="0.3">
      <c r="B199" s="147" t="s">
        <v>132</v>
      </c>
      <c r="C199" s="99">
        <v>19</v>
      </c>
      <c r="D199" s="101" t="s">
        <v>326</v>
      </c>
      <c r="E199" s="2" t="s">
        <v>6</v>
      </c>
      <c r="F199" s="3"/>
      <c r="G199" s="102"/>
      <c r="H199" s="102"/>
      <c r="I199" s="102"/>
      <c r="J199" s="3"/>
      <c r="K199" s="102"/>
      <c r="L199" s="102"/>
      <c r="M199" s="102"/>
      <c r="N199" s="281"/>
      <c r="O199" s="282"/>
      <c r="P199" s="311" t="s">
        <v>367</v>
      </c>
    </row>
    <row r="200" spans="1:16" ht="15" hidden="1" thickBot="1" x14ac:dyDescent="0.35">
      <c r="B200" s="211" t="s">
        <v>132</v>
      </c>
      <c r="C200" s="212">
        <v>21</v>
      </c>
      <c r="D200" s="213" t="s">
        <v>327</v>
      </c>
      <c r="E200" s="214">
        <v>12950</v>
      </c>
      <c r="F200" s="215"/>
      <c r="G200" s="102"/>
      <c r="H200" s="102"/>
      <c r="I200" s="102"/>
      <c r="J200" s="215"/>
      <c r="K200" s="102"/>
      <c r="L200" s="102"/>
      <c r="M200" s="102"/>
      <c r="N200" s="290"/>
      <c r="O200" s="327"/>
      <c r="P200" s="311" t="s">
        <v>509</v>
      </c>
    </row>
    <row r="201" spans="1:16" x14ac:dyDescent="0.3">
      <c r="B201" s="167" t="s">
        <v>132</v>
      </c>
      <c r="C201" s="168">
        <v>23</v>
      </c>
      <c r="D201" s="169" t="s">
        <v>142</v>
      </c>
      <c r="E201" s="157" t="s">
        <v>7</v>
      </c>
      <c r="F201" s="252">
        <v>139100</v>
      </c>
      <c r="G201" s="210"/>
      <c r="H201" s="183"/>
      <c r="I201" s="208"/>
      <c r="J201" s="253">
        <v>575147</v>
      </c>
      <c r="K201" s="210"/>
      <c r="L201" s="183"/>
      <c r="M201" s="208"/>
      <c r="N201" s="400">
        <f>F201+J201</f>
        <v>714247</v>
      </c>
      <c r="O201" s="401"/>
      <c r="P201" s="402"/>
    </row>
    <row r="202" spans="1:16" ht="15" thickBot="1" x14ac:dyDescent="0.35">
      <c r="B202" s="171" t="s">
        <v>132</v>
      </c>
      <c r="C202" s="172">
        <v>25</v>
      </c>
      <c r="D202" s="173" t="s">
        <v>143</v>
      </c>
      <c r="E202" s="247" t="s">
        <v>7</v>
      </c>
      <c r="F202" s="248">
        <v>107350</v>
      </c>
      <c r="G202" s="210"/>
      <c r="H202" s="183"/>
      <c r="I202" s="208"/>
      <c r="J202" s="250">
        <v>282695</v>
      </c>
      <c r="K202" s="210"/>
      <c r="L202" s="183"/>
      <c r="M202" s="208"/>
      <c r="N202" s="395">
        <f>F202+J202</f>
        <v>390045</v>
      </c>
      <c r="O202" s="396"/>
      <c r="P202" s="397"/>
    </row>
    <row r="203" spans="1:16" hidden="1" x14ac:dyDescent="0.3">
      <c r="B203" s="222" t="s">
        <v>132</v>
      </c>
      <c r="C203" s="223">
        <v>27</v>
      </c>
      <c r="D203" s="224" t="s">
        <v>144</v>
      </c>
      <c r="E203" s="225">
        <v>1850</v>
      </c>
      <c r="F203" s="226"/>
      <c r="G203" s="102"/>
      <c r="H203" s="102"/>
      <c r="I203" s="102"/>
      <c r="J203" s="226"/>
      <c r="K203" s="102"/>
      <c r="L203" s="102"/>
      <c r="M203" s="102"/>
      <c r="N203" s="296"/>
      <c r="O203" s="297"/>
      <c r="P203" s="311" t="s">
        <v>385</v>
      </c>
    </row>
    <row r="204" spans="1:16" ht="15" hidden="1" thickBot="1" x14ac:dyDescent="0.35">
      <c r="B204" s="211" t="s">
        <v>132</v>
      </c>
      <c r="C204" s="212">
        <v>29</v>
      </c>
      <c r="D204" s="213" t="s">
        <v>326</v>
      </c>
      <c r="E204" s="214" t="s">
        <v>6</v>
      </c>
      <c r="F204" s="215"/>
      <c r="G204" s="102"/>
      <c r="H204" s="102"/>
      <c r="I204" s="102"/>
      <c r="J204" s="215"/>
      <c r="K204" s="102"/>
      <c r="L204" s="102"/>
      <c r="M204" s="102"/>
      <c r="N204" s="290"/>
      <c r="O204" s="327"/>
      <c r="P204" s="311" t="s">
        <v>367</v>
      </c>
    </row>
    <row r="205" spans="1:16" ht="15" thickBot="1" x14ac:dyDescent="0.35">
      <c r="A205" s="4"/>
      <c r="B205" s="237" t="s">
        <v>132</v>
      </c>
      <c r="C205" s="238">
        <v>31</v>
      </c>
      <c r="D205" s="239" t="s">
        <v>145</v>
      </c>
      <c r="E205" s="240" t="s">
        <v>7</v>
      </c>
      <c r="F205" s="241">
        <v>3700</v>
      </c>
      <c r="G205" s="210"/>
      <c r="H205" s="183"/>
      <c r="I205" s="208"/>
      <c r="J205" s="242">
        <v>150</v>
      </c>
      <c r="K205" s="210"/>
      <c r="L205" s="183"/>
      <c r="M205" s="208"/>
      <c r="N205" s="390">
        <f>F205+J205</f>
        <v>3850</v>
      </c>
      <c r="O205" s="391"/>
      <c r="P205" s="392" t="s">
        <v>485</v>
      </c>
    </row>
    <row r="206" spans="1:16" hidden="1" x14ac:dyDescent="0.3">
      <c r="B206" s="222" t="s">
        <v>132</v>
      </c>
      <c r="C206" s="223">
        <v>33</v>
      </c>
      <c r="D206" s="224" t="s">
        <v>226</v>
      </c>
      <c r="E206" s="225" t="s">
        <v>6</v>
      </c>
      <c r="F206" s="226">
        <v>2000</v>
      </c>
      <c r="G206" s="102"/>
      <c r="H206" s="102"/>
      <c r="I206" s="102"/>
      <c r="J206" s="226"/>
      <c r="K206" s="102"/>
      <c r="L206" s="102"/>
      <c r="M206" s="102"/>
      <c r="N206" s="296">
        <f>F206</f>
        <v>2000</v>
      </c>
      <c r="O206" s="297"/>
      <c r="P206" s="310" t="s">
        <v>364</v>
      </c>
    </row>
    <row r="207" spans="1:16" hidden="1" x14ac:dyDescent="0.3">
      <c r="B207" s="147" t="s">
        <v>132</v>
      </c>
      <c r="C207" s="99">
        <v>35</v>
      </c>
      <c r="D207" s="101" t="s">
        <v>146</v>
      </c>
      <c r="E207" s="2" t="s">
        <v>6</v>
      </c>
      <c r="F207" s="3"/>
      <c r="G207" s="102"/>
      <c r="H207" s="102"/>
      <c r="I207" s="102"/>
      <c r="J207" s="3"/>
      <c r="K207" s="102"/>
      <c r="L207" s="102"/>
      <c r="M207" s="102"/>
      <c r="N207" s="281">
        <f>F207+J207</f>
        <v>0</v>
      </c>
      <c r="O207" s="282"/>
      <c r="P207" s="311" t="s">
        <v>365</v>
      </c>
    </row>
    <row r="208" spans="1:16" hidden="1" x14ac:dyDescent="0.3">
      <c r="B208" s="147" t="s">
        <v>132</v>
      </c>
      <c r="C208" s="99">
        <v>37</v>
      </c>
      <c r="D208" s="101" t="s">
        <v>198</v>
      </c>
      <c r="E208" s="2">
        <v>1950</v>
      </c>
      <c r="F208" s="3"/>
      <c r="G208" s="102"/>
      <c r="H208" s="102"/>
      <c r="I208" s="102"/>
      <c r="J208" s="3"/>
      <c r="K208" s="102"/>
      <c r="L208" s="102"/>
      <c r="M208" s="102"/>
      <c r="N208" s="281">
        <f>SUM(F208:J208)</f>
        <v>0</v>
      </c>
      <c r="O208" s="282"/>
      <c r="P208" s="311" t="s">
        <v>385</v>
      </c>
    </row>
    <row r="209" spans="1:16" hidden="1" x14ac:dyDescent="0.3">
      <c r="B209" s="147" t="s">
        <v>132</v>
      </c>
      <c r="C209" s="99">
        <v>39</v>
      </c>
      <c r="D209" s="101" t="s">
        <v>147</v>
      </c>
      <c r="E209" s="2">
        <v>1850</v>
      </c>
      <c r="F209" s="3"/>
      <c r="G209" s="102"/>
      <c r="H209" s="102"/>
      <c r="I209" s="102"/>
      <c r="J209" s="3"/>
      <c r="K209" s="102"/>
      <c r="L209" s="102"/>
      <c r="M209" s="102"/>
      <c r="N209" s="281"/>
      <c r="O209" s="282"/>
      <c r="P209" s="311" t="s">
        <v>385</v>
      </c>
    </row>
    <row r="210" spans="1:16" hidden="1" x14ac:dyDescent="0.3">
      <c r="A210" s="4"/>
      <c r="B210" s="147" t="s">
        <v>132</v>
      </c>
      <c r="C210" s="99">
        <v>41</v>
      </c>
      <c r="D210" s="101" t="s">
        <v>279</v>
      </c>
      <c r="E210" s="2">
        <v>1850</v>
      </c>
      <c r="F210" s="3"/>
      <c r="G210" s="102"/>
      <c r="H210" s="102"/>
      <c r="I210" s="102"/>
      <c r="J210" s="3"/>
      <c r="K210" s="102"/>
      <c r="L210" s="102"/>
      <c r="M210" s="102"/>
      <c r="N210" s="281"/>
      <c r="O210" s="282"/>
      <c r="P210" s="311" t="s">
        <v>385</v>
      </c>
    </row>
    <row r="211" spans="1:16" hidden="1" x14ac:dyDescent="0.3">
      <c r="A211" s="4"/>
      <c r="B211" s="147" t="s">
        <v>132</v>
      </c>
      <c r="C211" s="99">
        <v>43</v>
      </c>
      <c r="D211" s="101" t="s">
        <v>148</v>
      </c>
      <c r="E211" s="2">
        <v>1850</v>
      </c>
      <c r="F211" s="3"/>
      <c r="G211" s="102"/>
      <c r="H211" s="102"/>
      <c r="I211" s="102"/>
      <c r="J211" s="3"/>
      <c r="K211" s="102"/>
      <c r="L211" s="102"/>
      <c r="M211" s="102"/>
      <c r="N211" s="281"/>
      <c r="O211" s="282"/>
      <c r="P211" s="311" t="s">
        <v>385</v>
      </c>
    </row>
    <row r="212" spans="1:16" hidden="1" x14ac:dyDescent="0.3">
      <c r="A212" s="4"/>
      <c r="B212" s="147" t="s">
        <v>510</v>
      </c>
      <c r="C212" s="212"/>
      <c r="D212" s="213"/>
      <c r="E212" s="214">
        <v>6038</v>
      </c>
      <c r="F212" s="215"/>
      <c r="G212" s="289"/>
      <c r="H212" s="289"/>
      <c r="I212" s="289"/>
      <c r="J212" s="215"/>
      <c r="K212" s="289"/>
      <c r="L212" s="289"/>
      <c r="M212" s="289"/>
      <c r="N212" s="290"/>
      <c r="O212" s="282"/>
      <c r="P212" s="311" t="s">
        <v>511</v>
      </c>
    </row>
    <row r="213" spans="1:16" hidden="1" x14ac:dyDescent="0.3">
      <c r="A213" s="4"/>
      <c r="B213" s="147" t="s">
        <v>512</v>
      </c>
      <c r="C213" s="212"/>
      <c r="D213" s="213"/>
      <c r="E213" s="214">
        <v>3351.2</v>
      </c>
      <c r="F213" s="215"/>
      <c r="G213" s="289"/>
      <c r="H213" s="289"/>
      <c r="I213" s="289"/>
      <c r="J213" s="215"/>
      <c r="K213" s="289"/>
      <c r="L213" s="289"/>
      <c r="M213" s="289"/>
      <c r="N213" s="290"/>
      <c r="O213" s="282"/>
      <c r="P213" s="311"/>
    </row>
    <row r="214" spans="1:16" ht="15" hidden="1" thickBot="1" x14ac:dyDescent="0.35">
      <c r="A214" s="4"/>
      <c r="B214" s="150"/>
      <c r="C214" s="151"/>
      <c r="D214" s="152"/>
      <c r="E214" s="291">
        <f>SUM(E3:E213)</f>
        <v>354607.47000000003</v>
      </c>
      <c r="F214" s="184">
        <v>891637</v>
      </c>
      <c r="G214" s="153">
        <v>2018374.777381015</v>
      </c>
      <c r="H214" s="153">
        <v>0</v>
      </c>
      <c r="I214" s="153">
        <v>276000</v>
      </c>
      <c r="J214" s="153">
        <v>1228387</v>
      </c>
      <c r="K214" s="153">
        <v>45320</v>
      </c>
      <c r="L214" s="153" t="e">
        <v>#VALUE!</v>
      </c>
      <c r="M214" s="153" t="e">
        <v>#VALUE!</v>
      </c>
      <c r="N214" s="163"/>
      <c r="O214" s="292"/>
      <c r="P214" s="314"/>
    </row>
    <row r="215" spans="1:16" hidden="1" x14ac:dyDescent="0.3">
      <c r="D215" s="293" t="s">
        <v>513</v>
      </c>
      <c r="E215" s="294">
        <v>354607.47</v>
      </c>
    </row>
    <row r="216" spans="1:16" ht="24.6" x14ac:dyDescent="0.4">
      <c r="C216" s="4"/>
      <c r="D216" s="51" t="s">
        <v>357</v>
      </c>
      <c r="E216" s="43">
        <v>23</v>
      </c>
      <c r="F216" s="403">
        <f>SUBTOTAL(9,F14:F205)</f>
        <v>790997</v>
      </c>
      <c r="J216" s="254">
        <f>SUBTOTAL(9,J14:J205)</f>
        <v>2630392</v>
      </c>
      <c r="K216" s="255"/>
      <c r="L216" s="255"/>
      <c r="M216" s="255"/>
      <c r="N216" s="255">
        <f>SUBTOTAL(9,N14:N205)</f>
        <v>3421189</v>
      </c>
    </row>
  </sheetData>
  <sheetProtection formatCells="0"/>
  <autoFilter ref="E1:E216" xr:uid="{00000000-0009-0000-0000-000006000000}">
    <filterColumn colId="0">
      <filters blank="1">
        <filter val="ADEUDA"/>
        <filter val="MANT JUNIO/JUNE   $ 1,850"/>
      </filters>
    </filterColumn>
  </autoFilter>
  <mergeCells count="1">
    <mergeCell ref="B1:D1"/>
  </mergeCells>
  <pageMargins left="0.2" right="0" top="0" bottom="0" header="0.3" footer="0.3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A0470-BBCF-4DC0-8B80-6B2E8D723AA0}">
  <sheetPr codeName="Hoja11">
    <pageSetUpPr fitToPage="1"/>
  </sheetPr>
  <dimension ref="B1:XEQ62"/>
  <sheetViews>
    <sheetView zoomScale="86" zoomScaleNormal="86" workbookViewId="0">
      <selection activeCell="J13" sqref="J13"/>
    </sheetView>
  </sheetViews>
  <sheetFormatPr baseColWidth="10" defaultColWidth="11.44140625" defaultRowHeight="14.4" x14ac:dyDescent="0.3"/>
  <cols>
    <col min="1" max="1" width="2" style="116" customWidth="1"/>
    <col min="2" max="2" width="25.109375" style="116" bestFit="1" customWidth="1"/>
    <col min="3" max="3" width="11.44140625" style="116"/>
    <col min="4" max="4" width="57.44140625" style="116" customWidth="1"/>
    <col min="5" max="5" width="11.33203125" style="116" bestFit="1" customWidth="1"/>
    <col min="6" max="6" width="19.44140625" style="116" customWidth="1"/>
    <col min="7" max="7" width="4.44140625" style="116" customWidth="1"/>
    <col min="8" max="8" width="14.33203125" style="116" customWidth="1"/>
    <col min="9" max="9" width="9.33203125" style="116" customWidth="1"/>
    <col min="10" max="10" width="45.44140625" style="116" customWidth="1"/>
    <col min="11" max="11" width="11.33203125" style="116" bestFit="1" customWidth="1"/>
    <col min="12" max="12" width="21.6640625" style="116" customWidth="1"/>
    <col min="13" max="16384" width="11.44140625" style="116"/>
  </cols>
  <sheetData>
    <row r="1" spans="2:12" ht="15" thickBot="1" x14ac:dyDescent="0.35">
      <c r="B1" s="119"/>
      <c r="C1" s="120"/>
      <c r="D1" s="121"/>
      <c r="E1" s="122"/>
    </row>
    <row r="2" spans="2:12" ht="28.2" thickBot="1" x14ac:dyDescent="0.5">
      <c r="B2" s="117" t="s">
        <v>289</v>
      </c>
      <c r="C2" s="133" t="s">
        <v>0</v>
      </c>
      <c r="D2" s="117" t="s">
        <v>286</v>
      </c>
      <c r="E2" s="117"/>
      <c r="F2" s="118" t="s">
        <v>288</v>
      </c>
      <c r="H2" s="109" t="s">
        <v>353</v>
      </c>
      <c r="I2" s="86"/>
      <c r="J2" s="86"/>
      <c r="K2" s="124"/>
      <c r="L2" s="124"/>
    </row>
    <row r="3" spans="2:12" ht="28.2" thickBot="1" x14ac:dyDescent="0.35">
      <c r="B3" s="167" t="s">
        <v>8</v>
      </c>
      <c r="C3" s="168">
        <v>18</v>
      </c>
      <c r="D3" s="169" t="s">
        <v>12</v>
      </c>
      <c r="E3" s="406" t="s">
        <v>313</v>
      </c>
      <c r="F3" s="170">
        <v>3800</v>
      </c>
      <c r="H3" s="117" t="s">
        <v>289</v>
      </c>
      <c r="I3" s="133" t="s">
        <v>0</v>
      </c>
      <c r="J3" s="117" t="s">
        <v>286</v>
      </c>
      <c r="K3" s="117"/>
      <c r="L3" s="118" t="s">
        <v>288</v>
      </c>
    </row>
    <row r="4" spans="2:12" x14ac:dyDescent="0.3">
      <c r="B4" s="161" t="s">
        <v>27</v>
      </c>
      <c r="C4" s="1" t="s">
        <v>30</v>
      </c>
      <c r="D4" s="100" t="s">
        <v>31</v>
      </c>
      <c r="E4" s="100" t="s">
        <v>313</v>
      </c>
      <c r="F4" s="166">
        <v>13850</v>
      </c>
      <c r="G4" s="115"/>
      <c r="H4" s="167" t="s">
        <v>8</v>
      </c>
      <c r="I4" s="168">
        <v>18</v>
      </c>
      <c r="J4" s="169" t="s">
        <v>12</v>
      </c>
      <c r="K4" s="406" t="s">
        <v>313</v>
      </c>
      <c r="L4" s="170">
        <v>3800</v>
      </c>
    </row>
    <row r="5" spans="2:12" x14ac:dyDescent="0.3">
      <c r="B5" s="161" t="s">
        <v>27</v>
      </c>
      <c r="C5" s="1">
        <v>4</v>
      </c>
      <c r="D5" s="100" t="s">
        <v>36</v>
      </c>
      <c r="E5" s="100" t="s">
        <v>312</v>
      </c>
      <c r="F5" s="166">
        <v>3850</v>
      </c>
      <c r="H5" s="161" t="s">
        <v>27</v>
      </c>
      <c r="I5" s="1">
        <v>4</v>
      </c>
      <c r="J5" s="100" t="s">
        <v>36</v>
      </c>
      <c r="K5" s="100" t="s">
        <v>312</v>
      </c>
      <c r="L5" s="166">
        <v>3850</v>
      </c>
    </row>
    <row r="6" spans="2:12" x14ac:dyDescent="0.3">
      <c r="B6" s="161" t="s">
        <v>27</v>
      </c>
      <c r="C6" s="1">
        <v>17</v>
      </c>
      <c r="D6" s="100" t="s">
        <v>339</v>
      </c>
      <c r="E6" s="100" t="s">
        <v>312</v>
      </c>
      <c r="F6" s="166">
        <v>3850</v>
      </c>
      <c r="H6" s="161" t="s">
        <v>27</v>
      </c>
      <c r="I6" s="1">
        <v>17</v>
      </c>
      <c r="J6" s="100" t="s">
        <v>339</v>
      </c>
      <c r="K6" s="100" t="s">
        <v>312</v>
      </c>
      <c r="L6" s="166">
        <v>3850</v>
      </c>
    </row>
    <row r="7" spans="2:12" x14ac:dyDescent="0.3">
      <c r="B7" s="161" t="s">
        <v>27</v>
      </c>
      <c r="C7" s="1">
        <v>24</v>
      </c>
      <c r="D7" s="100" t="s">
        <v>56</v>
      </c>
      <c r="E7" s="100" t="s">
        <v>313</v>
      </c>
      <c r="F7" s="166">
        <v>7900</v>
      </c>
      <c r="H7" s="161" t="s">
        <v>27</v>
      </c>
      <c r="I7" s="1">
        <v>34</v>
      </c>
      <c r="J7" s="100" t="s">
        <v>64</v>
      </c>
      <c r="K7" s="176" t="s">
        <v>312</v>
      </c>
      <c r="L7" s="166">
        <v>3850</v>
      </c>
    </row>
    <row r="8" spans="2:12" x14ac:dyDescent="0.3">
      <c r="B8" s="161" t="s">
        <v>354</v>
      </c>
      <c r="C8" s="1">
        <v>13</v>
      </c>
      <c r="D8" s="100" t="s">
        <v>358</v>
      </c>
      <c r="E8" s="176" t="s">
        <v>351</v>
      </c>
      <c r="F8" s="166">
        <v>20586</v>
      </c>
      <c r="H8" s="161" t="s">
        <v>66</v>
      </c>
      <c r="I8" s="1">
        <v>3</v>
      </c>
      <c r="J8" s="100" t="s">
        <v>197</v>
      </c>
      <c r="K8" s="176" t="s">
        <v>312</v>
      </c>
      <c r="L8" s="166">
        <v>3850</v>
      </c>
    </row>
    <row r="9" spans="2:12" x14ac:dyDescent="0.3">
      <c r="B9" s="161" t="s">
        <v>27</v>
      </c>
      <c r="C9" s="1">
        <v>16</v>
      </c>
      <c r="D9" s="100" t="s">
        <v>360</v>
      </c>
      <c r="E9" s="100" t="s">
        <v>312</v>
      </c>
      <c r="F9" s="166">
        <v>34224.400000000001</v>
      </c>
      <c r="H9" s="161" t="s">
        <v>76</v>
      </c>
      <c r="I9" s="1">
        <v>11</v>
      </c>
      <c r="J9" s="100" t="s">
        <v>84</v>
      </c>
      <c r="K9" s="176"/>
      <c r="L9" s="166">
        <v>3400</v>
      </c>
    </row>
    <row r="10" spans="2:12" x14ac:dyDescent="0.3">
      <c r="B10" s="161" t="s">
        <v>27</v>
      </c>
      <c r="C10" s="1">
        <v>20</v>
      </c>
      <c r="D10" s="100" t="s">
        <v>359</v>
      </c>
      <c r="E10" s="176" t="s">
        <v>312</v>
      </c>
      <c r="F10" s="166">
        <v>28700.74</v>
      </c>
      <c r="H10" s="161" t="s">
        <v>76</v>
      </c>
      <c r="I10" s="1">
        <v>46</v>
      </c>
      <c r="J10" s="100" t="s">
        <v>109</v>
      </c>
      <c r="K10" s="100" t="s">
        <v>312</v>
      </c>
      <c r="L10" s="166">
        <v>3850</v>
      </c>
    </row>
    <row r="11" spans="2:12" x14ac:dyDescent="0.3">
      <c r="B11" s="161" t="s">
        <v>27</v>
      </c>
      <c r="C11" s="1">
        <v>31</v>
      </c>
      <c r="D11" s="100" t="s">
        <v>63</v>
      </c>
      <c r="E11" s="100" t="s">
        <v>312</v>
      </c>
      <c r="F11" s="166">
        <v>35956.339999999997</v>
      </c>
      <c r="H11" s="161" t="s">
        <v>76</v>
      </c>
      <c r="I11" s="1">
        <v>51</v>
      </c>
      <c r="J11" s="100" t="s">
        <v>112</v>
      </c>
      <c r="K11" s="100" t="s">
        <v>312</v>
      </c>
      <c r="L11" s="166">
        <v>1900</v>
      </c>
    </row>
    <row r="12" spans="2:12" x14ac:dyDescent="0.3">
      <c r="B12" s="161" t="s">
        <v>27</v>
      </c>
      <c r="C12" s="1">
        <v>34</v>
      </c>
      <c r="D12" s="100" t="s">
        <v>64</v>
      </c>
      <c r="E12" s="176" t="s">
        <v>312</v>
      </c>
      <c r="F12" s="166">
        <v>3850</v>
      </c>
      <c r="H12" s="161" t="s">
        <v>119</v>
      </c>
      <c r="I12" s="1">
        <v>1</v>
      </c>
      <c r="J12" s="100" t="s">
        <v>120</v>
      </c>
      <c r="K12" s="100" t="s">
        <v>351</v>
      </c>
      <c r="L12" s="166">
        <v>4472</v>
      </c>
    </row>
    <row r="13" spans="2:12" x14ac:dyDescent="0.3">
      <c r="B13" s="161" t="s">
        <v>66</v>
      </c>
      <c r="C13" s="1">
        <v>3</v>
      </c>
      <c r="D13" s="100" t="s">
        <v>197</v>
      </c>
      <c r="E13" s="176" t="s">
        <v>312</v>
      </c>
      <c r="F13" s="166">
        <v>3850</v>
      </c>
      <c r="H13" s="161" t="s">
        <v>119</v>
      </c>
      <c r="I13" s="1">
        <v>26</v>
      </c>
      <c r="J13" s="100" t="s">
        <v>260</v>
      </c>
      <c r="K13" s="100" t="s">
        <v>351</v>
      </c>
      <c r="L13" s="166">
        <v>1900</v>
      </c>
    </row>
    <row r="14" spans="2:12" ht="15" thickBot="1" x14ac:dyDescent="0.35">
      <c r="B14" s="161" t="s">
        <v>66</v>
      </c>
      <c r="C14" s="1">
        <v>14</v>
      </c>
      <c r="D14" s="100" t="s">
        <v>73</v>
      </c>
      <c r="E14" s="3" t="s">
        <v>351</v>
      </c>
      <c r="F14" s="166">
        <v>7900</v>
      </c>
      <c r="H14" s="171" t="s">
        <v>132</v>
      </c>
      <c r="I14" s="172">
        <v>31</v>
      </c>
      <c r="J14" s="173" t="s">
        <v>145</v>
      </c>
      <c r="K14" s="407" t="s">
        <v>351</v>
      </c>
      <c r="L14" s="174">
        <v>3850</v>
      </c>
    </row>
    <row r="15" spans="2:12" ht="18" x14ac:dyDescent="0.35">
      <c r="B15" s="161" t="s">
        <v>76</v>
      </c>
      <c r="C15" s="1">
        <v>1</v>
      </c>
      <c r="D15" s="100" t="s">
        <v>77</v>
      </c>
      <c r="E15" s="100" t="s">
        <v>351</v>
      </c>
      <c r="F15" s="166">
        <v>821841</v>
      </c>
      <c r="L15" s="123">
        <f>SUM(L4:L14)</f>
        <v>38572</v>
      </c>
    </row>
    <row r="16" spans="2:12" ht="15" thickBot="1" x14ac:dyDescent="0.35">
      <c r="B16" s="161" t="s">
        <v>76</v>
      </c>
      <c r="C16" s="1">
        <v>11</v>
      </c>
      <c r="D16" s="100" t="s">
        <v>84</v>
      </c>
      <c r="E16" s="176" t="s">
        <v>312</v>
      </c>
      <c r="F16" s="166">
        <v>3400</v>
      </c>
    </row>
    <row r="17" spans="2:16371" ht="24" thickBot="1" x14ac:dyDescent="0.5">
      <c r="B17" s="161" t="s">
        <v>76</v>
      </c>
      <c r="C17" s="1">
        <v>33</v>
      </c>
      <c r="D17" s="100" t="s">
        <v>99</v>
      </c>
      <c r="E17" s="100" t="s">
        <v>351</v>
      </c>
      <c r="F17" s="166">
        <v>7900</v>
      </c>
      <c r="H17" s="109" t="s">
        <v>352</v>
      </c>
      <c r="I17" s="86"/>
      <c r="J17" s="86"/>
      <c r="K17" s="86"/>
      <c r="L17" s="118" t="s">
        <v>314</v>
      </c>
    </row>
    <row r="18" spans="2:16371" ht="15" thickBot="1" x14ac:dyDescent="0.35">
      <c r="B18" s="161" t="s">
        <v>76</v>
      </c>
      <c r="C18" s="1">
        <v>46</v>
      </c>
      <c r="D18" s="100" t="s">
        <v>109</v>
      </c>
      <c r="E18" s="100" t="s">
        <v>312</v>
      </c>
      <c r="F18" s="166">
        <v>3850</v>
      </c>
    </row>
    <row r="19" spans="2:16371" ht="28.2" thickBot="1" x14ac:dyDescent="0.35">
      <c r="B19" s="161" t="s">
        <v>76</v>
      </c>
      <c r="C19" s="1">
        <v>51</v>
      </c>
      <c r="D19" s="100" t="s">
        <v>112</v>
      </c>
      <c r="E19" s="100" t="s">
        <v>312</v>
      </c>
      <c r="F19" s="166">
        <v>1900</v>
      </c>
      <c r="H19" s="117" t="s">
        <v>289</v>
      </c>
      <c r="I19" s="133" t="s">
        <v>0</v>
      </c>
      <c r="J19" s="117" t="s">
        <v>286</v>
      </c>
      <c r="K19" s="117"/>
      <c r="L19" s="118" t="s">
        <v>288</v>
      </c>
    </row>
    <row r="20" spans="2:16371" x14ac:dyDescent="0.3">
      <c r="B20" s="161" t="s">
        <v>76</v>
      </c>
      <c r="C20" s="1">
        <v>53</v>
      </c>
      <c r="D20" s="100" t="s">
        <v>113</v>
      </c>
      <c r="E20" s="100" t="s">
        <v>351</v>
      </c>
      <c r="F20" s="166">
        <v>538000</v>
      </c>
      <c r="H20" s="167" t="s">
        <v>27</v>
      </c>
      <c r="I20" s="168" t="s">
        <v>30</v>
      </c>
      <c r="J20" s="169" t="s">
        <v>31</v>
      </c>
      <c r="K20" s="169" t="s">
        <v>313</v>
      </c>
      <c r="L20" s="170">
        <v>13850</v>
      </c>
    </row>
    <row r="21" spans="2:16371" x14ac:dyDescent="0.3">
      <c r="B21" s="161" t="s">
        <v>76</v>
      </c>
      <c r="C21" s="1">
        <v>63</v>
      </c>
      <c r="D21" s="100" t="s">
        <v>117</v>
      </c>
      <c r="E21" s="100" t="s">
        <v>351</v>
      </c>
      <c r="F21" s="166">
        <v>68562</v>
      </c>
      <c r="H21" s="161" t="s">
        <v>27</v>
      </c>
      <c r="I21" s="1">
        <v>24</v>
      </c>
      <c r="J21" s="100" t="s">
        <v>56</v>
      </c>
      <c r="K21" s="100" t="s">
        <v>313</v>
      </c>
      <c r="L21" s="166">
        <v>7900</v>
      </c>
    </row>
    <row r="22" spans="2:16371" x14ac:dyDescent="0.3">
      <c r="B22" s="161" t="s">
        <v>119</v>
      </c>
      <c r="C22" s="1">
        <v>1</v>
      </c>
      <c r="D22" s="100" t="s">
        <v>120</v>
      </c>
      <c r="E22" s="100" t="s">
        <v>351</v>
      </c>
      <c r="F22" s="166">
        <v>4472</v>
      </c>
      <c r="H22" s="161" t="s">
        <v>354</v>
      </c>
      <c r="I22" s="1">
        <v>13</v>
      </c>
      <c r="J22" s="100" t="s">
        <v>358</v>
      </c>
      <c r="K22" s="176" t="s">
        <v>351</v>
      </c>
      <c r="L22" s="166">
        <v>20586</v>
      </c>
    </row>
    <row r="23" spans="2:16371" x14ac:dyDescent="0.3">
      <c r="B23" s="161" t="s">
        <v>119</v>
      </c>
      <c r="C23" s="1">
        <v>7</v>
      </c>
      <c r="D23" s="100" t="s">
        <v>122</v>
      </c>
      <c r="E23" s="100" t="s">
        <v>351</v>
      </c>
      <c r="F23" s="166">
        <v>813822</v>
      </c>
      <c r="H23" s="161" t="s">
        <v>27</v>
      </c>
      <c r="I23" s="1">
        <v>16</v>
      </c>
      <c r="J23" s="100" t="s">
        <v>360</v>
      </c>
      <c r="K23" s="100" t="s">
        <v>312</v>
      </c>
      <c r="L23" s="166">
        <v>34224.400000000001</v>
      </c>
    </row>
    <row r="24" spans="2:16371" x14ac:dyDescent="0.3">
      <c r="B24" s="161" t="s">
        <v>119</v>
      </c>
      <c r="C24" s="1">
        <v>26</v>
      </c>
      <c r="D24" s="100" t="s">
        <v>260</v>
      </c>
      <c r="E24" s="100" t="s">
        <v>351</v>
      </c>
      <c r="F24" s="166">
        <v>1900</v>
      </c>
      <c r="H24" s="161" t="s">
        <v>27</v>
      </c>
      <c r="I24" s="1">
        <v>20</v>
      </c>
      <c r="J24" s="100" t="s">
        <v>359</v>
      </c>
      <c r="K24" s="176" t="s">
        <v>312</v>
      </c>
      <c r="L24" s="166">
        <v>28700.74</v>
      </c>
    </row>
    <row r="25" spans="2:16371" x14ac:dyDescent="0.3">
      <c r="B25" s="161" t="s">
        <v>132</v>
      </c>
      <c r="C25" s="1">
        <v>23</v>
      </c>
      <c r="D25" s="100" t="s">
        <v>142</v>
      </c>
      <c r="E25" s="100" t="s">
        <v>351</v>
      </c>
      <c r="F25" s="166">
        <v>714247</v>
      </c>
      <c r="H25" s="161" t="s">
        <v>27</v>
      </c>
      <c r="I25" s="1">
        <v>31</v>
      </c>
      <c r="J25" s="100" t="s">
        <v>63</v>
      </c>
      <c r="K25" s="100" t="s">
        <v>312</v>
      </c>
      <c r="L25" s="166">
        <v>35956.339999999997</v>
      </c>
    </row>
    <row r="26" spans="2:16371" x14ac:dyDescent="0.3">
      <c r="B26" s="161" t="s">
        <v>132</v>
      </c>
      <c r="C26" s="1">
        <v>25</v>
      </c>
      <c r="D26" s="100" t="s">
        <v>143</v>
      </c>
      <c r="E26" s="100" t="s">
        <v>351</v>
      </c>
      <c r="F26" s="166">
        <v>390045</v>
      </c>
      <c r="H26" s="161" t="s">
        <v>66</v>
      </c>
      <c r="I26" s="1">
        <v>14</v>
      </c>
      <c r="J26" s="100" t="s">
        <v>73</v>
      </c>
      <c r="K26" s="3" t="s">
        <v>351</v>
      </c>
      <c r="L26" s="166">
        <v>7900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</row>
    <row r="27" spans="2:16371" ht="15" thickBot="1" x14ac:dyDescent="0.35">
      <c r="B27" s="171" t="s">
        <v>132</v>
      </c>
      <c r="C27" s="172">
        <v>31</v>
      </c>
      <c r="D27" s="173" t="s">
        <v>145</v>
      </c>
      <c r="E27" s="407" t="s">
        <v>351</v>
      </c>
      <c r="F27" s="174">
        <v>3850</v>
      </c>
      <c r="H27" s="161" t="s">
        <v>76</v>
      </c>
      <c r="I27" s="1">
        <v>1</v>
      </c>
      <c r="J27" s="100" t="s">
        <v>77</v>
      </c>
      <c r="K27" s="100" t="s">
        <v>351</v>
      </c>
      <c r="L27" s="166">
        <v>821841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</row>
    <row r="28" spans="2:16371" ht="18" x14ac:dyDescent="0.35">
      <c r="F28" s="123">
        <f>SUM(F3:F27)</f>
        <v>3542106.48</v>
      </c>
      <c r="H28" s="161" t="s">
        <v>76</v>
      </c>
      <c r="I28" s="1">
        <v>33</v>
      </c>
      <c r="J28" s="100" t="s">
        <v>99</v>
      </c>
      <c r="K28" s="100" t="s">
        <v>351</v>
      </c>
      <c r="L28" s="166">
        <v>7900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</row>
    <row r="29" spans="2:16371" x14ac:dyDescent="0.3">
      <c r="H29" s="161" t="s">
        <v>76</v>
      </c>
      <c r="I29" s="1">
        <v>53</v>
      </c>
      <c r="J29" s="100" t="s">
        <v>113</v>
      </c>
      <c r="K29" s="100" t="s">
        <v>351</v>
      </c>
      <c r="L29" s="166">
        <v>538000</v>
      </c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</row>
    <row r="30" spans="2:16371" x14ac:dyDescent="0.3">
      <c r="H30" s="161" t="s">
        <v>76</v>
      </c>
      <c r="I30" s="1">
        <v>63</v>
      </c>
      <c r="J30" s="100" t="s">
        <v>117</v>
      </c>
      <c r="K30" s="100" t="s">
        <v>351</v>
      </c>
      <c r="L30" s="166">
        <v>68562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</row>
    <row r="31" spans="2:16371" x14ac:dyDescent="0.3">
      <c r="H31" s="161" t="s">
        <v>119</v>
      </c>
      <c r="I31" s="1">
        <v>7</v>
      </c>
      <c r="J31" s="100" t="s">
        <v>122</v>
      </c>
      <c r="K31" s="100" t="s">
        <v>351</v>
      </c>
      <c r="L31" s="166">
        <v>813822</v>
      </c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</row>
    <row r="32" spans="2:16371" x14ac:dyDescent="0.3">
      <c r="H32" s="161" t="s">
        <v>132</v>
      </c>
      <c r="I32" s="1">
        <v>23</v>
      </c>
      <c r="J32" s="100" t="s">
        <v>142</v>
      </c>
      <c r="K32" s="100" t="s">
        <v>351</v>
      </c>
      <c r="L32" s="166">
        <v>714247</v>
      </c>
    </row>
    <row r="33" spans="2:12" x14ac:dyDescent="0.3">
      <c r="B33" s="120"/>
      <c r="C33" s="119"/>
      <c r="D33" s="120"/>
      <c r="F33" s="120"/>
      <c r="H33" s="161" t="s">
        <v>132</v>
      </c>
      <c r="I33" s="1">
        <v>25</v>
      </c>
      <c r="J33" s="100" t="s">
        <v>143</v>
      </c>
      <c r="K33" s="100" t="s">
        <v>351</v>
      </c>
      <c r="L33" s="166">
        <v>390045</v>
      </c>
    </row>
    <row r="34" spans="2:12" ht="18" x14ac:dyDescent="0.35">
      <c r="B34" s="404"/>
      <c r="C34" s="404"/>
      <c r="D34" s="404"/>
      <c r="F34" s="404"/>
      <c r="L34" s="123">
        <f>SUM(L20:L33)</f>
        <v>3503534.48</v>
      </c>
    </row>
    <row r="35" spans="2:12" x14ac:dyDescent="0.3">
      <c r="B35" s="404"/>
      <c r="C35" s="73"/>
      <c r="D35" s="404"/>
      <c r="F35" s="405"/>
    </row>
    <row r="36" spans="2:12" x14ac:dyDescent="0.3">
      <c r="B36" s="404"/>
      <c r="C36" s="404"/>
      <c r="D36" s="404"/>
      <c r="F36" s="404"/>
    </row>
    <row r="37" spans="2:12" x14ac:dyDescent="0.3">
      <c r="B37" s="404"/>
      <c r="C37" s="73"/>
      <c r="D37" s="404"/>
      <c r="F37" s="405"/>
    </row>
    <row r="38" spans="2:12" x14ac:dyDescent="0.3">
      <c r="B38" s="404"/>
      <c r="C38" s="73"/>
      <c r="D38" s="404"/>
      <c r="F38" s="405"/>
    </row>
    <row r="39" spans="2:12" x14ac:dyDescent="0.3">
      <c r="B39" s="404"/>
      <c r="C39" s="73"/>
      <c r="D39" s="404"/>
      <c r="F39" s="405"/>
    </row>
    <row r="40" spans="2:12" x14ac:dyDescent="0.3">
      <c r="B40" s="404"/>
      <c r="C40" s="73"/>
      <c r="D40" s="404"/>
      <c r="F40" s="405"/>
    </row>
    <row r="41" spans="2:12" x14ac:dyDescent="0.3">
      <c r="B41" s="404"/>
      <c r="C41" s="73"/>
      <c r="D41" s="404"/>
      <c r="F41" s="405"/>
    </row>
    <row r="42" spans="2:12" x14ac:dyDescent="0.3">
      <c r="B42" s="404"/>
      <c r="C42" s="73"/>
      <c r="D42" s="404"/>
      <c r="F42" s="405"/>
    </row>
    <row r="43" spans="2:12" x14ac:dyDescent="0.3">
      <c r="B43" s="404"/>
      <c r="C43" s="404"/>
      <c r="D43" s="404"/>
      <c r="F43" s="404"/>
    </row>
    <row r="44" spans="2:12" x14ac:dyDescent="0.3">
      <c r="B44" s="404"/>
      <c r="C44" s="73"/>
      <c r="D44" s="404"/>
      <c r="F44" s="405"/>
    </row>
    <row r="45" spans="2:12" x14ac:dyDescent="0.3">
      <c r="B45" s="404"/>
      <c r="C45" s="73"/>
      <c r="D45" s="404"/>
      <c r="F45" s="405"/>
    </row>
    <row r="46" spans="2:12" x14ac:dyDescent="0.3">
      <c r="B46" s="404"/>
      <c r="C46" s="404"/>
      <c r="D46" s="404"/>
      <c r="F46" s="404"/>
    </row>
    <row r="47" spans="2:12" x14ac:dyDescent="0.3">
      <c r="B47" s="404"/>
      <c r="C47" s="73"/>
      <c r="D47" s="404"/>
      <c r="F47" s="405"/>
    </row>
    <row r="48" spans="2:12" x14ac:dyDescent="0.3">
      <c r="B48" s="404"/>
      <c r="C48" s="73"/>
      <c r="D48" s="404"/>
      <c r="F48" s="405"/>
    </row>
    <row r="49" spans="2:6" x14ac:dyDescent="0.3">
      <c r="B49" s="404"/>
      <c r="C49" s="73"/>
      <c r="D49" s="404"/>
      <c r="F49" s="405"/>
    </row>
    <row r="50" spans="2:6" x14ac:dyDescent="0.3">
      <c r="B50" s="404"/>
      <c r="C50" s="73"/>
      <c r="D50" s="404"/>
      <c r="F50" s="405"/>
    </row>
    <row r="51" spans="2:6" x14ac:dyDescent="0.3">
      <c r="B51" s="404"/>
      <c r="C51" s="73"/>
      <c r="D51" s="404"/>
      <c r="F51" s="405"/>
    </row>
    <row r="52" spans="2:6" x14ac:dyDescent="0.3">
      <c r="B52" s="404"/>
      <c r="C52" s="73"/>
      <c r="D52" s="404"/>
      <c r="F52" s="405"/>
    </row>
    <row r="53" spans="2:6" x14ac:dyDescent="0.3">
      <c r="B53" s="404"/>
      <c r="C53" s="73"/>
      <c r="D53" s="404"/>
      <c r="F53" s="405"/>
    </row>
    <row r="54" spans="2:6" x14ac:dyDescent="0.3">
      <c r="B54" s="404"/>
      <c r="C54" s="73"/>
      <c r="D54" s="404"/>
      <c r="F54" s="405"/>
    </row>
    <row r="55" spans="2:6" x14ac:dyDescent="0.3">
      <c r="B55" s="404"/>
      <c r="C55" s="404"/>
      <c r="D55" s="404"/>
      <c r="F55" s="404"/>
    </row>
    <row r="56" spans="2:6" x14ac:dyDescent="0.3">
      <c r="B56" s="404"/>
      <c r="C56" s="73"/>
      <c r="D56" s="404"/>
      <c r="F56" s="405"/>
    </row>
    <row r="57" spans="2:6" x14ac:dyDescent="0.3">
      <c r="B57" s="404"/>
      <c r="C57" s="73"/>
      <c r="D57" s="404"/>
      <c r="F57" s="405"/>
    </row>
    <row r="58" spans="2:6" x14ac:dyDescent="0.3">
      <c r="B58" s="404"/>
      <c r="C58" s="73"/>
      <c r="D58" s="404"/>
      <c r="F58" s="405"/>
    </row>
    <row r="59" spans="2:6" x14ac:dyDescent="0.3">
      <c r="B59" s="404"/>
      <c r="C59" s="404"/>
      <c r="D59" s="404"/>
      <c r="F59" s="404"/>
    </row>
    <row r="60" spans="2:6" x14ac:dyDescent="0.3">
      <c r="B60" s="404"/>
      <c r="C60" s="73"/>
      <c r="D60" s="404"/>
      <c r="F60" s="405"/>
    </row>
    <row r="61" spans="2:6" x14ac:dyDescent="0.3">
      <c r="B61" s="404"/>
      <c r="C61" s="73"/>
      <c r="D61" s="404"/>
      <c r="F61" s="405"/>
    </row>
    <row r="62" spans="2:6" x14ac:dyDescent="0.3">
      <c r="B62" s="404"/>
      <c r="C62" s="73"/>
      <c r="D62" s="404"/>
      <c r="F62" s="405"/>
    </row>
  </sheetData>
  <pageMargins left="0.70866141732283472" right="0.70866141732283472" top="0.74803149606299213" bottom="0.74803149606299213" header="0.31496062992125984" footer="0.31496062992125984"/>
  <pageSetup scale="5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7706B-0519-424A-914B-E4052E24102B}">
  <dimension ref="B3:G22"/>
  <sheetViews>
    <sheetView workbookViewId="0">
      <selection activeCell="E16" sqref="E16"/>
    </sheetView>
  </sheetViews>
  <sheetFormatPr baseColWidth="10" defaultRowHeight="14.4" x14ac:dyDescent="0.3"/>
  <cols>
    <col min="2" max="2" width="14.109375" customWidth="1"/>
    <col min="4" max="4" width="44.6640625" bestFit="1" customWidth="1"/>
    <col min="5" max="5" width="15.109375" bestFit="1" customWidth="1"/>
    <col min="6" max="6" width="13.88671875" bestFit="1" customWidth="1"/>
    <col min="7" max="7" width="26.5546875" customWidth="1"/>
  </cols>
  <sheetData>
    <row r="3" spans="2:7" ht="31.8" thickBot="1" x14ac:dyDescent="0.65">
      <c r="B3" s="175" t="s">
        <v>516</v>
      </c>
    </row>
    <row r="4" spans="2:7" ht="42" thickBot="1" x14ac:dyDescent="0.35">
      <c r="B4" s="117" t="s">
        <v>289</v>
      </c>
      <c r="C4" s="133" t="s">
        <v>0</v>
      </c>
      <c r="D4" s="117" t="s">
        <v>286</v>
      </c>
      <c r="E4" s="117"/>
      <c r="F4" s="118" t="s">
        <v>288</v>
      </c>
      <c r="G4" s="164" t="s">
        <v>155</v>
      </c>
    </row>
    <row r="5" spans="2:7" x14ac:dyDescent="0.3">
      <c r="B5" s="167" t="s">
        <v>27</v>
      </c>
      <c r="C5" s="168" t="s">
        <v>30</v>
      </c>
      <c r="D5" s="169" t="s">
        <v>31</v>
      </c>
      <c r="E5" s="414" t="s">
        <v>313</v>
      </c>
      <c r="F5" s="170">
        <v>13850</v>
      </c>
      <c r="G5" s="409"/>
    </row>
    <row r="6" spans="2:7" x14ac:dyDescent="0.3">
      <c r="B6" s="161" t="s">
        <v>27</v>
      </c>
      <c r="C6" s="1">
        <v>24</v>
      </c>
      <c r="D6" s="100" t="s">
        <v>56</v>
      </c>
      <c r="E6" s="415" t="s">
        <v>313</v>
      </c>
      <c r="F6" s="166">
        <v>7900</v>
      </c>
      <c r="G6" s="408"/>
    </row>
    <row r="7" spans="2:7" x14ac:dyDescent="0.3">
      <c r="B7" s="161" t="s">
        <v>354</v>
      </c>
      <c r="C7" s="1">
        <v>13</v>
      </c>
      <c r="D7" s="100" t="s">
        <v>358</v>
      </c>
      <c r="E7" s="415" t="s">
        <v>313</v>
      </c>
      <c r="F7" s="166">
        <v>20586</v>
      </c>
      <c r="G7" s="410" t="s">
        <v>388</v>
      </c>
    </row>
    <row r="8" spans="2:7" x14ac:dyDescent="0.3">
      <c r="B8" s="161" t="s">
        <v>27</v>
      </c>
      <c r="C8" s="1">
        <v>16</v>
      </c>
      <c r="D8" s="100" t="s">
        <v>360</v>
      </c>
      <c r="E8" s="1" t="s">
        <v>312</v>
      </c>
      <c r="F8" s="166">
        <v>34224.400000000001</v>
      </c>
      <c r="G8" s="410" t="s">
        <v>388</v>
      </c>
    </row>
    <row r="9" spans="2:7" x14ac:dyDescent="0.3">
      <c r="B9" s="161" t="s">
        <v>27</v>
      </c>
      <c r="C9" s="1">
        <v>20</v>
      </c>
      <c r="D9" s="100" t="s">
        <v>359</v>
      </c>
      <c r="E9" s="416" t="s">
        <v>312</v>
      </c>
      <c r="F9" s="166">
        <v>28700.74</v>
      </c>
      <c r="G9" s="410" t="s">
        <v>388</v>
      </c>
    </row>
    <row r="10" spans="2:7" x14ac:dyDescent="0.3">
      <c r="B10" s="161" t="s">
        <v>27</v>
      </c>
      <c r="C10" s="1">
        <v>31</v>
      </c>
      <c r="D10" s="100" t="s">
        <v>63</v>
      </c>
      <c r="E10" s="1" t="s">
        <v>312</v>
      </c>
      <c r="F10" s="166">
        <v>35956.339999999997</v>
      </c>
      <c r="G10" s="410" t="s">
        <v>388</v>
      </c>
    </row>
    <row r="11" spans="2:7" x14ac:dyDescent="0.3">
      <c r="B11" s="161" t="s">
        <v>66</v>
      </c>
      <c r="C11" s="1">
        <v>14</v>
      </c>
      <c r="D11" s="100" t="s">
        <v>73</v>
      </c>
      <c r="E11" s="415" t="s">
        <v>313</v>
      </c>
      <c r="F11" s="166">
        <v>7900</v>
      </c>
      <c r="G11" s="411"/>
    </row>
    <row r="12" spans="2:7" x14ac:dyDescent="0.3">
      <c r="B12" s="161" t="s">
        <v>76</v>
      </c>
      <c r="C12" s="1">
        <v>1</v>
      </c>
      <c r="D12" s="100" t="s">
        <v>77</v>
      </c>
      <c r="E12" s="415" t="s">
        <v>313</v>
      </c>
      <c r="F12" s="166">
        <v>821841</v>
      </c>
      <c r="G12" s="408"/>
    </row>
    <row r="13" spans="2:7" x14ac:dyDescent="0.3">
      <c r="B13" s="161" t="s">
        <v>76</v>
      </c>
      <c r="C13" s="1">
        <v>33</v>
      </c>
      <c r="D13" s="100" t="s">
        <v>99</v>
      </c>
      <c r="E13" s="415" t="s">
        <v>313</v>
      </c>
      <c r="F13" s="166">
        <v>7900</v>
      </c>
      <c r="G13" s="412"/>
    </row>
    <row r="14" spans="2:7" x14ac:dyDescent="0.3">
      <c r="B14" s="161" t="s">
        <v>76</v>
      </c>
      <c r="C14" s="1">
        <v>53</v>
      </c>
      <c r="D14" s="100" t="s">
        <v>113</v>
      </c>
      <c r="E14" s="415" t="s">
        <v>313</v>
      </c>
      <c r="F14" s="166">
        <v>538000</v>
      </c>
      <c r="G14" s="411"/>
    </row>
    <row r="15" spans="2:7" x14ac:dyDescent="0.3">
      <c r="B15" s="161" t="s">
        <v>76</v>
      </c>
      <c r="C15" s="1">
        <v>63</v>
      </c>
      <c r="D15" s="100" t="s">
        <v>117</v>
      </c>
      <c r="E15" s="415" t="s">
        <v>313</v>
      </c>
      <c r="F15" s="166">
        <v>68562</v>
      </c>
      <c r="G15" s="411"/>
    </row>
    <row r="16" spans="2:7" x14ac:dyDescent="0.3">
      <c r="B16" s="161" t="s">
        <v>119</v>
      </c>
      <c r="C16" s="1">
        <v>7</v>
      </c>
      <c r="D16" s="100" t="s">
        <v>122</v>
      </c>
      <c r="E16" s="415" t="s">
        <v>313</v>
      </c>
      <c r="F16" s="166">
        <v>813822</v>
      </c>
      <c r="G16" s="411"/>
    </row>
    <row r="17" spans="2:7" x14ac:dyDescent="0.3">
      <c r="B17" s="161" t="s">
        <v>132</v>
      </c>
      <c r="C17" s="1">
        <v>23</v>
      </c>
      <c r="D17" s="100" t="s">
        <v>142</v>
      </c>
      <c r="E17" s="415" t="s">
        <v>313</v>
      </c>
      <c r="F17" s="166">
        <v>714247</v>
      </c>
      <c r="G17" s="411"/>
    </row>
    <row r="18" spans="2:7" x14ac:dyDescent="0.3">
      <c r="B18" s="161" t="s">
        <v>132</v>
      </c>
      <c r="C18" s="1">
        <v>25</v>
      </c>
      <c r="D18" s="100" t="s">
        <v>143</v>
      </c>
      <c r="E18" s="415" t="s">
        <v>313</v>
      </c>
      <c r="F18" s="166">
        <v>390045</v>
      </c>
      <c r="G18" s="411"/>
    </row>
    <row r="19" spans="2:7" ht="15" thickBot="1" x14ac:dyDescent="0.35">
      <c r="B19" s="171" t="s">
        <v>132</v>
      </c>
      <c r="C19" s="172">
        <v>25</v>
      </c>
      <c r="D19" s="173" t="s">
        <v>143</v>
      </c>
      <c r="E19" s="417" t="s">
        <v>313</v>
      </c>
      <c r="F19" s="174">
        <v>390045</v>
      </c>
      <c r="G19" s="413"/>
    </row>
    <row r="21" spans="2:7" x14ac:dyDescent="0.3">
      <c r="B21" s="419" t="s">
        <v>531</v>
      </c>
      <c r="C21" s="86"/>
      <c r="D21" s="86"/>
    </row>
    <row r="22" spans="2:7" x14ac:dyDescent="0.3">
      <c r="B22" s="419" t="s">
        <v>532</v>
      </c>
      <c r="C22" s="86"/>
      <c r="D22" s="86"/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Resumen</vt:lpstr>
      <vt:lpstr>Summary</vt:lpstr>
      <vt:lpstr>Saldo Ctas</vt:lpstr>
      <vt:lpstr>Acumulado 24</vt:lpstr>
      <vt:lpstr>Ingresos-Income</vt:lpstr>
      <vt:lpstr>Adelantados-Advanced</vt:lpstr>
      <vt:lpstr>Gastos-Expenses</vt:lpstr>
      <vt:lpstr>Rubro-Item</vt:lpstr>
      <vt:lpstr>Morosos-Debts</vt:lpstr>
      <vt:lpstr>Morosos 2</vt:lpstr>
      <vt:lpstr>Puerta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Vista Antigua</dc:creator>
  <cp:lastModifiedBy>Usuario 01</cp:lastModifiedBy>
  <cp:lastPrinted>2024-04-15T19:52:29Z</cp:lastPrinted>
  <dcterms:created xsi:type="dcterms:W3CDTF">2021-07-30T20:18:32Z</dcterms:created>
  <dcterms:modified xsi:type="dcterms:W3CDTF">2024-07-12T16:54:11Z</dcterms:modified>
</cp:coreProperties>
</file>